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32.xml" ContentType="application/vnd.openxmlformats-officedocument.spreadsheetml.worksheet+xml"/>
  <Override PartName="/xl/worksheets/sheet12.xml" ContentType="application/vnd.openxmlformats-officedocument.spreadsheetml.worksheet+xml"/>
  <Override PartName="/xl/worksheets/sheet30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9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26.xml" ContentType="application/vnd.openxmlformats-officedocument.spreadsheetml.worksheet+xml"/>
  <Override PartName="/xl/worksheets/sheet18.xml" ContentType="application/vnd.openxmlformats-officedocument.spreadsheetml.worksheet+xml"/>
  <Override PartName="/xl/worksheets/sheet24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5.xml" ContentType="application/vnd.openxmlformats-officedocument.spreadsheetml.worksheet+xml"/>
  <Override PartName="/xl/worksheets/sheet5.xml" ContentType="application/vnd.openxmlformats-officedocument.spreadsheetml.worksheet+xml"/>
  <Override PartName="/xl/worksheets/sheet21.xml" ContentType="application/vnd.openxmlformats-officedocument.spreadsheetml.worksheet+xml"/>
  <Override PartName="/xl/worksheets/sheet17.xml" ContentType="application/vnd.openxmlformats-officedocument.spreadsheetml.worksheet+xml"/>
  <Override PartName="/xl/worksheets/sheet22.xml" ContentType="application/vnd.openxmlformats-officedocument.spreadsheetml.worksheet+xml"/>
  <Override PartName="/xl/worksheets/sheet15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23.xml" ContentType="application/vnd.openxmlformats-officedocument.spreadsheetml.worksheet+xml"/>
  <Override PartName="/xl/worksheets/sheet27.xml" ContentType="application/vnd.openxmlformats-officedocument.spreadsheetml.worksheet+xml"/>
  <Override PartName="/xl/worksheets/sheet4.xml" ContentType="application/vnd.openxmlformats-officedocument.spreadsheetml.worksheet+xml"/>
  <Override PartName="/xl/worksheets/sheet28.xml" ContentType="application/vnd.openxmlformats-officedocument.spreadsheetml.worksheet+xml"/>
  <Override PartName="/xl/worksheets/sheet8.xml" ContentType="application/vnd.openxmlformats-officedocument.spreadsheetml.worksheet+xml"/>
  <Override PartName="/docProps/custom.xml" ContentType="application/vnd.openxmlformats-officedocument.custom-properties+xml"/>
  <Override PartName="/xl/worksheets/sheet2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4" Type="http://schemas.openxmlformats.org/officeDocument/2006/relationships/officeDocument" Target="xl/workbook.xml"/><Relationship  Id="rId3" Type="http://schemas.openxmlformats.org/officeDocument/2006/relationships/custom-properties" Target="docProps/custom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workbookProtection/>
  <bookViews>
    <workbookView xWindow="360" yWindow="15" windowWidth="20955" windowHeight="9720" activeTab="15"/>
  </bookViews>
  <sheets>
    <sheet name="Бар" sheetId="1" state="visible" r:id="rId1"/>
    <sheet name="Бер" sheetId="2" state="visible" r:id="rId2"/>
    <sheet name="Бол" sheetId="3" state="visible" r:id="rId3"/>
    <sheet name="Вен" sheetId="4" state="visible" r:id="rId4"/>
    <sheet name="Дов" sheetId="5" state="visible" r:id="rId5"/>
    <sheet name="Здв" sheetId="6" state="visible" r:id="rId6"/>
    <sheet name="Кара" sheetId="7" state="visible" r:id="rId7"/>
    <sheet name="Карг" sheetId="8" state="visible" r:id="rId8"/>
    <sheet name="Кол" sheetId="9" state="visible" r:id="rId9"/>
    <sheet name="Коче" sheetId="10" state="visible" r:id="rId10"/>
    <sheet name="Кочк" sheetId="11" state="visible" r:id="rId11"/>
    <sheet name="Кра" sheetId="12" state="visible" r:id="rId12"/>
    <sheet name="Куйб" sheetId="13" state="visible" r:id="rId13"/>
    <sheet name="Куп" sheetId="14" state="visible" r:id="rId14"/>
    <sheet name="Кыш" sheetId="15" state="visible" r:id="rId15"/>
    <sheet name="Мас" sheetId="16" state="visible" r:id="rId16"/>
    <sheet name="Мош" sheetId="17" state="visible" r:id="rId17"/>
    <sheet name="Нов р" sheetId="18" state="visible" r:id="rId18"/>
    <sheet name="Орд" sheetId="19" state="visible" r:id="rId19"/>
    <sheet name="Сев" sheetId="20" state="visible" r:id="rId20"/>
    <sheet name="Суз" sheetId="21" state="visible" r:id="rId21"/>
    <sheet name="Тат" sheetId="22" state="visible" r:id="rId22"/>
    <sheet name="Тог" sheetId="23" state="visible" r:id="rId23"/>
    <sheet name="Уб" sheetId="24" state="visible" r:id="rId24"/>
    <sheet name="Ус-Т" sheetId="25" state="visible" r:id="rId25"/>
    <sheet name="Чер" sheetId="26" state="visible" r:id="rId26"/>
    <sheet name="Баг" sheetId="27" state="visible" r:id="rId27"/>
    <sheet name="Иск" sheetId="28" state="visible" r:id="rId28"/>
    <sheet name="Чан" sheetId="29" state="visible" r:id="rId29"/>
    <sheet name="Чис" sheetId="30" state="visible" r:id="rId30"/>
    <sheet name="Чул" sheetId="31" state="visible" r:id="rId31"/>
    <sheet name="г.Нов" sheetId="32" state="visible" r:id="rId32"/>
  </sheets>
  <definedNames>
    <definedName name="OLE_LINK1" localSheetId="26" hidden="0">Баг!$C$17</definedName>
    <definedName name="OLE_LINK1" localSheetId="0" hidden="0">Бар!$C$17</definedName>
    <definedName name="OLE_LINK1" localSheetId="1" hidden="0">Бер!$C$17</definedName>
    <definedName name="OLE_LINK1" localSheetId="2" hidden="0">Бол!$C$17</definedName>
    <definedName name="OLE_LINK1" localSheetId="3" hidden="0">Вен!$C$17</definedName>
    <definedName name="OLE_LINK1" localSheetId="4" hidden="0">Дов!$C$17</definedName>
    <definedName name="OLE_LINK1" localSheetId="5" hidden="0">Здв!$C$17</definedName>
    <definedName name="OLE_LINK1" localSheetId="27" hidden="0">Иск!$C$17</definedName>
    <definedName name="OLE_LINK1" localSheetId="6" hidden="0">Кара!$C$17</definedName>
    <definedName name="OLE_LINK1" localSheetId="7" hidden="0">Карг!$C$17</definedName>
    <definedName name="OLE_LINK1" localSheetId="8" hidden="0">Кол!$C$17</definedName>
    <definedName name="OLE_LINK1" localSheetId="9" hidden="0">Коче!$C$17</definedName>
    <definedName name="OLE_LINK1" localSheetId="10" hidden="0">Кочк!$C$17</definedName>
    <definedName name="OLE_LINK1" localSheetId="11" hidden="0">Кра!$C$17</definedName>
    <definedName name="OLE_LINK1" localSheetId="12" hidden="0">Куйб!$C$17</definedName>
    <definedName name="OLE_LINK1" localSheetId="13" hidden="0">Куп!$C$17</definedName>
    <definedName name="OLE_LINK1" localSheetId="14" hidden="0">Кыш!$C$17</definedName>
    <definedName name="OLE_LINK1" localSheetId="15" hidden="0">Мас!$C$17</definedName>
    <definedName name="OLE_LINK1" localSheetId="16" hidden="0">Мош!$C$17</definedName>
    <definedName name="OLE_LINK1" localSheetId="17" hidden="0">'Нов р'!$C$17</definedName>
    <definedName name="OLE_LINK1" localSheetId="18" hidden="0">Орд!$C$17</definedName>
    <definedName name="OLE_LINK1" localSheetId="19" hidden="0">Сев!$C$17</definedName>
    <definedName name="OLE_LINK1" localSheetId="20" hidden="0">Суз!$C$17</definedName>
    <definedName name="OLE_LINK1" localSheetId="21" hidden="0">Тат!$C$17</definedName>
    <definedName name="OLE_LINK1" localSheetId="22" hidden="0">Тог!$C$17</definedName>
    <definedName name="OLE_LINK1" localSheetId="23" hidden="0">Уб!$C$17</definedName>
    <definedName name="OLE_LINK1" localSheetId="24" hidden="0">'Ус-Т'!$C$17</definedName>
    <definedName name="OLE_LINK1" localSheetId="28" hidden="0">Чан!$C$17</definedName>
    <definedName name="OLE_LINK1" localSheetId="25" hidden="0">Чер!$C$17</definedName>
    <definedName name="OLE_LINK1" localSheetId="29" hidden="0">Чис!$C$17</definedName>
    <definedName name="OLE_LINK1" localSheetId="30" hidden="0">Чул!$C$17</definedName>
    <definedName name="OLE_LINK1" localSheetId="31" hidden="0">г.нов!$c$17</definedName>
  </definedNames>
  <calcPr refMode="A1" iterate="0" iterateCount="100" iterateDelta="0.0001"/>
</workbook>
</file>

<file path=xl/sharedStrings.xml><?xml version="1.0" encoding="utf-8"?>
<sst xmlns="http://schemas.openxmlformats.org/spreadsheetml/2006/main" count="87" uniqueCount="87">
  <si>
    <t xml:space="preserve">Приложение N 4</t>
  </si>
  <si>
    <t xml:space="preserve">к Порядку</t>
  </si>
  <si>
    <t xml:space="preserve">проведения мониторинга качества</t>
  </si>
  <si>
    <t xml:space="preserve">финансового менеджмента</t>
  </si>
  <si>
    <t xml:space="preserve">в отношении подведомственных</t>
  </si>
  <si>
    <t xml:space="preserve">министерству труда и социального</t>
  </si>
  <si>
    <t xml:space="preserve">развития Новосибирской области</t>
  </si>
  <si>
    <t xml:space="preserve">получателей бюджетных средств</t>
  </si>
  <si>
    <t>ОТЧЕТ</t>
  </si>
  <si>
    <t xml:space="preserve">о результатах мониторинга качества финансового менеджмента</t>
  </si>
  <si>
    <t xml:space="preserve">получателей бюджетных средств, подведомственных министерству</t>
  </si>
  <si>
    <t xml:space="preserve">труда и социального развития Новосибирской области,</t>
  </si>
  <si>
    <t xml:space="preserve">За __2024__ год</t>
  </si>
  <si>
    <t xml:space="preserve">Целевое значение показателей качества финансового менеджмента: ____3,00_______ балла.</t>
  </si>
  <si>
    <t xml:space="preserve">Наименование ПБС</t>
  </si>
  <si>
    <t xml:space="preserve">Направление мониторинга качества финансового менеджмента</t>
  </si>
  <si>
    <t xml:space="preserve">Наименование показателя качества финансового менеджмента</t>
  </si>
  <si>
    <t xml:space="preserve">Оценка показателя качества финансового менеджмента</t>
  </si>
  <si>
    <t xml:space="preserve">Процент отклонения оценки показателя качества финансового менеджмента от целевого значения в отрицательную сторону</t>
  </si>
  <si>
    <t xml:space="preserve">Балльная оценка по направлению мониторинга качества финансового менеджмента</t>
  </si>
  <si>
    <t xml:space="preserve">Итоговая балльная оценка</t>
  </si>
  <si>
    <t xml:space="preserve">Уровень качества финансового менеджмента</t>
  </si>
  <si>
    <t xml:space="preserve">ГКУ НСО ЦЗН г.Барабинска</t>
  </si>
  <si>
    <t xml:space="preserve">Финансовое планирование</t>
  </si>
  <si>
    <t xml:space="preserve">Своевременность и полнота представления ПБС министерству материалов по формам расчетов и обоснований, направленным министерством в МФ и НП, для формирования бюджета на очередной финансовый год и плановый период</t>
  </si>
  <si>
    <t xml:space="preserve">Оценка своевременности и полноты представления обоснований (расчетов) плановых сметных показателей на очередной финансовый год и плановый период, а также оценка своевременности и полноты размещения на сайте www.bus.gov.ru в информационно-телекоммуникационной сети "Интернет" показателей бюджетной сметы (ее изменений)</t>
  </si>
  <si>
    <t xml:space="preserve">Количество изменений, внесенных в бюджетную смету</t>
  </si>
  <si>
    <t xml:space="preserve">Объем перераспределенных ассигнований</t>
  </si>
  <si>
    <t xml:space="preserve">Исполнение бюджета по расходам</t>
  </si>
  <si>
    <t xml:space="preserve">Уровень исполнения бюджета по расходам</t>
  </si>
  <si>
    <t xml:space="preserve">Качество работы с просроченной кредиторской задолженностью ПБС в отчетном периоде</t>
  </si>
  <si>
    <t xml:space="preserve">Исполнение бюджета по доходам</t>
  </si>
  <si>
    <t xml:space="preserve">Качество работы с просроченной дебиторской задолженностью по доходам ПБС в отчетном периоде</t>
  </si>
  <si>
    <t xml:space="preserve">Составление и представление годовой бюджетной отчетности</t>
  </si>
  <si>
    <t xml:space="preserve">Своевременность представления годовой бюджетной отчетности</t>
  </si>
  <si>
    <t xml:space="preserve">Качество представленных форм годовой бюджетной отчетности, степень достоверности бюджетной отчетности</t>
  </si>
  <si>
    <t xml:space="preserve">Осуществление закупок товаров, работ, услуг для обеспечения государственных нужд</t>
  </si>
  <si>
    <t xml:space="preserve">Нарушения, выявленные в ходе проведения ведомственного контроля в сфере закупок</t>
  </si>
  <si>
    <t>-</t>
  </si>
  <si>
    <t xml:space="preserve">Полнота принятия бюджетных обязательств, связанных с закупкой товаров, работ, услуг, в отчетном периоде</t>
  </si>
  <si>
    <t xml:space="preserve">Управление активами</t>
  </si>
  <si>
    <t xml:space="preserve">Доля недостач и хищений денежных средств и материальных ценностей</t>
  </si>
  <si>
    <t xml:space="preserve">Доля неликвидных материальных запасов</t>
  </si>
  <si>
    <t xml:space="preserve">Организация и осуществление внутреннего финансового аудита</t>
  </si>
  <si>
    <t xml:space="preserve">Организация внутреннего финансового аудита</t>
  </si>
  <si>
    <t xml:space="preserve">Качество организации внутреннего финансового аудита</t>
  </si>
  <si>
    <t xml:space="preserve">Качество планирования внутреннего финансового аудита</t>
  </si>
  <si>
    <t xml:space="preserve">Качество составления отчетности о результатах аудиторских мероприятий</t>
  </si>
  <si>
    <t xml:space="preserve">Заместитель начальника управления - начальник отдела экономического анализа и финансового планирования планово - финансового управления</t>
  </si>
  <si>
    <t xml:space="preserve">А.В. Медведев</t>
  </si>
  <si>
    <t>(подпись)</t>
  </si>
  <si>
    <t xml:space="preserve">(расшифровка подписи)</t>
  </si>
  <si>
    <t xml:space="preserve">Начальник планово - финансового управления</t>
  </si>
  <si>
    <t xml:space="preserve">Р.В. Романенко</t>
  </si>
  <si>
    <t xml:space="preserve">6  июня 2025 г.</t>
  </si>
  <si>
    <t xml:space="preserve">ГКУ НСО ЦЗН г.Бердска</t>
  </si>
  <si>
    <t xml:space="preserve">ГКУ НСО ЦЗН Болотнинского района</t>
  </si>
  <si>
    <t xml:space="preserve">ГКУ НСО ЦЗН Венгеровского района</t>
  </si>
  <si>
    <t xml:space="preserve">ГКУ НСО ЦЗН Доволенского района</t>
  </si>
  <si>
    <t xml:space="preserve">ГКУ НСО ЦЗН Здвинского района</t>
  </si>
  <si>
    <t xml:space="preserve">ГКУ НСО ЦЗН Карасукского муниципального округа</t>
  </si>
  <si>
    <t xml:space="preserve">ГКУ НСО ЦЗН Каргатского района</t>
  </si>
  <si>
    <t xml:space="preserve">ГКУ НСО ЦЗН Колыванского района</t>
  </si>
  <si>
    <t xml:space="preserve">ГКУ НСО ЦЗН Коченевского района</t>
  </si>
  <si>
    <t xml:space="preserve">ГКУ НСО ЦЗН Кочковского района</t>
  </si>
  <si>
    <t xml:space="preserve">ГКУ НСО ЦЗН Краснозерского района</t>
  </si>
  <si>
    <t xml:space="preserve">ГКУ НСО ЦЗН г.Куйбышева</t>
  </si>
  <si>
    <t xml:space="preserve">ГКУ НСО ЦЗН Купинского района</t>
  </si>
  <si>
    <t xml:space="preserve">ГКУ НСО ЦЗН Кыштовского района</t>
  </si>
  <si>
    <t xml:space="preserve">ГКУ НСО ЦЗН Маслянинского муниципального округа</t>
  </si>
  <si>
    <t xml:space="preserve">ГКУ НСО ЦЗН Мошковского района</t>
  </si>
  <si>
    <t xml:space="preserve">ГКУ НСО ЦЗН Новосибирского района</t>
  </si>
  <si>
    <t xml:space="preserve">ГКУ НСО ЦЗН Ордынского района</t>
  </si>
  <si>
    <t xml:space="preserve">ГКУ НСО ЦЗН Северного района</t>
  </si>
  <si>
    <t xml:space="preserve">ГКУ НСО ЦЗН Сузунского района</t>
  </si>
  <si>
    <t xml:space="preserve">ГКУ НСО ЦЗН г.Татарска</t>
  </si>
  <si>
    <t xml:space="preserve">ГКУ НСО ЦЗН Тогучинского района</t>
  </si>
  <si>
    <t xml:space="preserve">ГКУ НСО ЦЗН Убинского района</t>
  </si>
  <si>
    <t xml:space="preserve">ГКУ НСО ЦЗН Усть-Таркского района</t>
  </si>
  <si>
    <t xml:space="preserve">ГКУ НСО ЦЗН Черепановского района</t>
  </si>
  <si>
    <t xml:space="preserve">за __2024__ год</t>
  </si>
  <si>
    <t xml:space="preserve">ГКУ НСО ЦЗН Баганского района</t>
  </si>
  <si>
    <t xml:space="preserve">ГКУ НСО ЦЗН г.Искитима</t>
  </si>
  <si>
    <t xml:space="preserve">ГКУ НСО ЦЗН Чановского района</t>
  </si>
  <si>
    <t xml:space="preserve">ГКУ НСО ЦЗН Чистоозерного района</t>
  </si>
  <si>
    <t xml:space="preserve">ГКУ НСО ЦЗН Чулымского района</t>
  </si>
  <si>
    <t xml:space="preserve">ГКУ НСО ЦЗН г.Новосибирска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</si>
</sst>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sz val="11.000000"/>
      <color theme="1"/>
      <name val="Calibri"/>
    </font>
    <font>
      <sz val="10.000000"/>
      <name val="Arial"/>
    </font>
    <font>
      <sz val="11.000000"/>
      <color theme="1"/>
      <name val="Times New Roman"/>
    </font>
    <font>
      <sz val="11.000000"/>
      <name val="Times New Roman"/>
    </font>
  </fonts>
  <fills count="2">
    <fill>
      <patternFill patternType="none"/>
    </fill>
    <fill>
      <patternFill patternType="gray125"/>
    </fill>
  </fills>
  <borders count="4">
    <border>
      <left style="none"/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none"/>
      <right style="none"/>
      <top style="none"/>
      <bottom style="thin">
        <color theme="1"/>
      </bottom>
      <diagonal style="none"/>
    </border>
  </borders>
  <cellStyleXfs count="7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  <xf fontId="1" fillId="0" borderId="0" numFmtId="0" applyNumberFormat="1" applyFont="1" applyFill="1" applyBorder="1" applyProtection="1">
      <protection hidden="0" locked="1"/>
    </xf>
  </cellStyleXfs>
  <cellXfs count="24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horizontal="right" vertical="center"/>
      <protection hidden="0" locked="1"/>
    </xf>
    <xf fontId="0" fillId="0" borderId="0" numFmtId="0" xfId="0" applyAlignment="1" applyProtection="1">
      <alignment horizontal="center" vertical="center"/>
      <protection hidden="0" locked="1"/>
    </xf>
    <xf fontId="0" fillId="0" borderId="0" numFmtId="0" xfId="0" applyAlignment="1" applyProtection="1">
      <alignment horizontal="justify" vertical="center"/>
      <protection hidden="0" locked="1"/>
    </xf>
    <xf fontId="0" fillId="0" borderId="0" numFmtId="0" xfId="0" applyAlignment="1" applyProtection="1">
      <alignment vertical="center"/>
      <protection hidden="0" locked="1"/>
    </xf>
    <xf fontId="0" fillId="0" borderId="1" numFmtId="0" xfId="0" applyBorder="1" applyAlignment="1" applyProtection="1">
      <alignment horizontal="center" vertical="center" wrapText="1"/>
      <protection hidden="0" locked="1"/>
    </xf>
    <xf fontId="0" fillId="0" borderId="1" numFmtId="0" xfId="0" applyBorder="1" applyAlignment="1" applyProtection="1">
      <alignment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0" fillId="0" borderId="1" numFmtId="0" xfId="0" applyBorder="1" applyAlignment="1" applyProtection="1">
      <alignment horizontal="justify" vertical="center" wrapText="1"/>
      <protection hidden="0" locked="1"/>
    </xf>
    <xf fontId="0" fillId="0" borderId="1" numFmtId="0" xfId="0" applyBorder="1" applyAlignment="1" applyProtection="1">
      <alignment horizontal="center" vertical="center"/>
      <protection hidden="0" locked="1"/>
    </xf>
    <xf fontId="0" fillId="0" borderId="1" numFmtId="1" xfId="0" applyNumberFormat="1" applyBorder="1" applyAlignment="1" applyProtection="1">
      <alignment horizontal="center" vertical="center"/>
      <protection hidden="0" locked="1"/>
    </xf>
    <xf fontId="0" fillId="0" borderId="1" numFmtId="2" xfId="0" applyNumberFormat="1" applyBorder="1" applyAlignment="1" applyProtection="1">
      <alignment horizontal="center" vertical="center"/>
      <protection hidden="0" locked="1"/>
    </xf>
    <xf fontId="0" fillId="0" borderId="2" numFmtId="2" xfId="0" applyNumberFormat="1" applyBorder="1" applyAlignment="1" applyProtection="1">
      <alignment horizontal="center" vertical="center"/>
      <protection hidden="0" locked="1"/>
    </xf>
    <xf fontId="0" fillId="0" borderId="0" numFmtId="2" xfId="0" applyNumberFormat="1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3" numFmtId="0" xfId="0" applyBorder="1" applyAlignment="1" applyProtection="1">
      <alignment vertical="center"/>
      <protection hidden="0" locked="1"/>
    </xf>
    <xf fontId="0" fillId="0" borderId="3" numFmtId="0" xfId="0" applyBorder="1" applyAlignment="1" applyProtection="1">
      <alignment horizontal="center" wrapText="1"/>
      <protection hidden="0" locked="1"/>
    </xf>
    <xf fontId="0" fillId="0" borderId="0" numFmtId="0" xfId="0" applyAlignment="1" applyProtection="1">
      <alignment horizontal="center" vertical="top" wrapText="1"/>
      <protection hidden="0" locked="1"/>
    </xf>
    <xf fontId="0" fillId="0" borderId="0" numFmtId="0" xfId="0" applyAlignment="1" applyProtection="1">
      <alignment vertical="top"/>
      <protection hidden="0" locked="1"/>
    </xf>
    <xf fontId="0" fillId="0" borderId="1" numFmtId="1" xfId="0" applyNumberFormat="1" applyBorder="1" applyAlignment="1" applyProtection="1">
      <alignment horizontal="center" vertical="center" wrapText="1"/>
      <protection hidden="0" locked="1"/>
    </xf>
    <xf fontId="2" fillId="0" borderId="1" numFmtId="0" xfId="0" applyFont="1" applyBorder="1" applyAlignment="1" applyProtection="1">
      <alignment horizontal="center" vertical="center"/>
      <protection hidden="0" locked="1"/>
    </xf>
    <xf fontId="2" fillId="0" borderId="1" numFmtId="1" xfId="0" applyNumberFormat="1" applyFont="1" applyBorder="1" applyAlignment="1" applyProtection="1">
      <alignment horizontal="center" vertical="center"/>
      <protection hidden="0" locked="1"/>
    </xf>
    <xf fontId="3" fillId="0" borderId="1" numFmtId="0" xfId="0" applyFont="1" applyBorder="1" applyAlignment="1" applyProtection="1">
      <alignment horizontal="center" vertical="center"/>
      <protection hidden="0" locked="1"/>
    </xf>
  </cellXfs>
  <cellStyles count="7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35" Type="http://schemas.openxmlformats.org/officeDocument/2006/relationships/styles" Target="styles.xml"/><Relationship  Id="rId34" Type="http://schemas.openxmlformats.org/officeDocument/2006/relationships/sharedStrings" Target="sharedStrings.xml"/><Relationship  Id="rId33" Type="http://schemas.openxmlformats.org/officeDocument/2006/relationships/theme" Target="theme/theme1.xml"/><Relationship  Id="rId29" Type="http://schemas.openxmlformats.org/officeDocument/2006/relationships/worksheet" Target="worksheets/sheet29.xml"/><Relationship  Id="rId28" Type="http://schemas.openxmlformats.org/officeDocument/2006/relationships/worksheet" Target="worksheets/sheet28.xml"/><Relationship  Id="rId27" Type="http://schemas.openxmlformats.org/officeDocument/2006/relationships/worksheet" Target="worksheets/sheet27.xml"/><Relationship  Id="rId23" Type="http://schemas.openxmlformats.org/officeDocument/2006/relationships/worksheet" Target="worksheets/sheet23.xml"/><Relationship  Id="rId22" Type="http://schemas.openxmlformats.org/officeDocument/2006/relationships/worksheet" Target="worksheets/sheet22.xml"/><Relationship  Id="rId21" Type="http://schemas.openxmlformats.org/officeDocument/2006/relationships/worksheet" Target="worksheets/sheet21.xml"/><Relationship  Id="rId25" Type="http://schemas.openxmlformats.org/officeDocument/2006/relationships/worksheet" Target="worksheets/sheet25.xml"/><Relationship  Id="rId13" Type="http://schemas.openxmlformats.org/officeDocument/2006/relationships/worksheet" Target="worksheets/sheet13.xml"/><Relationship  Id="rId11" Type="http://schemas.openxmlformats.org/officeDocument/2006/relationships/worksheet" Target="worksheets/sheet11.xml"/><Relationship  Id="rId24" Type="http://schemas.openxmlformats.org/officeDocument/2006/relationships/worksheet" Target="worksheets/sheet24.xml"/><Relationship  Id="rId10" Type="http://schemas.openxmlformats.org/officeDocument/2006/relationships/worksheet" Target="worksheets/sheet10.xml"/><Relationship  Id="rId17" Type="http://schemas.openxmlformats.org/officeDocument/2006/relationships/worksheet" Target="worksheets/sheet17.xml"/><Relationship  Id="rId18" Type="http://schemas.openxmlformats.org/officeDocument/2006/relationships/worksheet" Target="worksheets/sheet18.xml"/><Relationship  Id="rId26" Type="http://schemas.openxmlformats.org/officeDocument/2006/relationships/worksheet" Target="worksheets/sheet26.xml"/><Relationship  Id="rId15" Type="http://schemas.openxmlformats.org/officeDocument/2006/relationships/worksheet" Target="worksheets/sheet15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20" Type="http://schemas.openxmlformats.org/officeDocument/2006/relationships/worksheet" Target="worksheets/sheet20.xml"/><Relationship  Id="rId31" Type="http://schemas.openxmlformats.org/officeDocument/2006/relationships/worksheet" Target="worksheets/sheet31.xml"/><Relationship  Id="rId19" Type="http://schemas.openxmlformats.org/officeDocument/2006/relationships/worksheet" Target="worksheets/sheet19.xml"/><Relationship  Id="rId7" Type="http://schemas.openxmlformats.org/officeDocument/2006/relationships/worksheet" Target="worksheets/sheet7.xml"/><Relationship  Id="rId14" Type="http://schemas.openxmlformats.org/officeDocument/2006/relationships/worksheet" Target="worksheets/sheet14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16" Type="http://schemas.openxmlformats.org/officeDocument/2006/relationships/worksheet" Target="worksheets/sheet16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2" Type="http://schemas.openxmlformats.org/officeDocument/2006/relationships/worksheet" Target="worksheets/sheet32.xml"/><Relationship  Id="rId3" Type="http://schemas.openxmlformats.org/officeDocument/2006/relationships/worksheet" Target="worksheets/sheet3.xml"/><Relationship  Id="rId30" Type="http://schemas.openxmlformats.org/officeDocument/2006/relationships/worksheet" Target="worksheets/sheet30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9" zoomScale="100" workbookViewId="0">
      <selection activeCell="F37" activeCellId="0" sqref="F37"/>
    </sheetView>
  </sheetViews>
  <sheetFormatPr defaultColWidth="9.1484375" defaultRowHeight="14.25"/>
  <cols>
    <col customWidth="1" min="2" max="2" style="1" width="40.280000000000001"/>
    <col customWidth="1" min="3" max="3" style="1" width="21.140000000000001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22</v>
      </c>
      <c r="C18" s="8" t="s">
        <v>23</v>
      </c>
      <c r="D18" s="9" t="s">
        <v>24</v>
      </c>
      <c r="E18" s="10">
        <v>3</v>
      </c>
      <c r="F18" s="11">
        <f t="shared" ref="F18:F34" si="0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0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0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0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0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0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0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0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0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3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0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0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0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0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0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0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0"/>
        <v>-0</v>
      </c>
      <c r="G34" s="12"/>
      <c r="H34" s="12"/>
      <c r="I34" s="10"/>
      <c r="J34" s="5"/>
    </row>
    <row r="35" ht="24.75" customHeight="1">
      <c r="B35" s="4"/>
      <c r="G35" s="1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48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63</v>
      </c>
      <c r="C18" s="8" t="s">
        <v>23</v>
      </c>
      <c r="D18" s="9" t="s">
        <v>24</v>
      </c>
      <c r="E18" s="21">
        <v>3</v>
      </c>
      <c r="F18" s="11">
        <f t="shared" ref="F18:F34" si="9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21">
        <v>3</v>
      </c>
      <c r="F19" s="11">
        <f t="shared" si="9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21">
        <v>3</v>
      </c>
      <c r="F20" s="11">
        <f t="shared" si="9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21">
        <v>3</v>
      </c>
      <c r="F21" s="11">
        <f t="shared" si="9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21">
        <v>3</v>
      </c>
      <c r="F22" s="11">
        <f t="shared" si="9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21">
        <v>3</v>
      </c>
      <c r="F23" s="11">
        <f t="shared" si="9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21">
        <v>3</v>
      </c>
      <c r="F24" s="11">
        <f t="shared" si="9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21">
        <v>3</v>
      </c>
      <c r="F25" s="11">
        <f t="shared" si="9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21">
        <v>3</v>
      </c>
      <c r="F26" s="11">
        <f t="shared" si="9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21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22">
        <v>3</v>
      </c>
      <c r="F28" s="11">
        <f t="shared" si="9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21">
        <v>3</v>
      </c>
      <c r="F29" s="11">
        <f t="shared" si="9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21">
        <v>3</v>
      </c>
      <c r="F30" s="11">
        <f t="shared" si="9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23">
        <v>3</v>
      </c>
      <c r="F31" s="11">
        <f t="shared" si="9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21">
        <v>3</v>
      </c>
      <c r="F32" s="11">
        <f t="shared" si="9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21">
        <v>3</v>
      </c>
      <c r="F33" s="11">
        <f t="shared" si="9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21">
        <v>3</v>
      </c>
      <c r="F34" s="11">
        <f t="shared" si="9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34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64</v>
      </c>
      <c r="C18" s="8" t="s">
        <v>23</v>
      </c>
      <c r="D18" s="9" t="s">
        <v>24</v>
      </c>
      <c r="E18" s="10">
        <v>3</v>
      </c>
      <c r="F18" s="11">
        <f t="shared" ref="F18:F34" si="10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0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0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0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0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0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0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0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0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0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0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0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0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0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0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0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65</v>
      </c>
      <c r="C18" s="8" t="s">
        <v>23</v>
      </c>
      <c r="D18" s="9" t="s">
        <v>24</v>
      </c>
      <c r="E18" s="10">
        <v>3</v>
      </c>
      <c r="F18" s="11">
        <f t="shared" ref="F18:F34" si="11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1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1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1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1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1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1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1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1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21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22">
        <v>3</v>
      </c>
      <c r="F28" s="11">
        <f t="shared" si="11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1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1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1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1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1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1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66</v>
      </c>
      <c r="C18" s="8" t="s">
        <v>23</v>
      </c>
      <c r="D18" s="9" t="s">
        <v>24</v>
      </c>
      <c r="E18" s="10">
        <v>3</v>
      </c>
      <c r="F18" s="11">
        <f t="shared" ref="F18:F34" si="12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2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2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2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2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2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2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2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2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2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2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2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2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2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2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2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67</v>
      </c>
      <c r="C18" s="8" t="s">
        <v>23</v>
      </c>
      <c r="D18" s="9" t="s">
        <v>24</v>
      </c>
      <c r="E18" s="10">
        <v>3</v>
      </c>
      <c r="F18" s="11">
        <f t="shared" ref="F18:F34" si="13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3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3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3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3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3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3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3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3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3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3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3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3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3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3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3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4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68</v>
      </c>
      <c r="C18" s="8" t="s">
        <v>23</v>
      </c>
      <c r="D18" s="9" t="s">
        <v>24</v>
      </c>
      <c r="E18" s="10">
        <v>3</v>
      </c>
      <c r="F18" s="11">
        <f t="shared" ref="F18:F34" si="14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4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4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4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4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4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4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4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4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4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4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4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4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4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4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4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69</v>
      </c>
      <c r="C18" s="8" t="s">
        <v>23</v>
      </c>
      <c r="D18" s="9" t="s">
        <v>24</v>
      </c>
      <c r="E18" s="10">
        <v>3</v>
      </c>
      <c r="F18" s="11">
        <f t="shared" ref="F18:F34" si="15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5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5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5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5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5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5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5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5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5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5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5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5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5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5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5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4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70</v>
      </c>
      <c r="C18" s="8" t="s">
        <v>23</v>
      </c>
      <c r="D18" s="9" t="s">
        <v>24</v>
      </c>
      <c r="E18" s="10">
        <v>3</v>
      </c>
      <c r="F18" s="11">
        <f t="shared" ref="F18:F34" si="16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6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6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6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6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6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6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6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6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6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6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6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6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6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6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6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5" zoomScale="100" workbookViewId="0">
      <selection activeCell="B42" activeCellId="0" sqref="B42"/>
    </sheetView>
  </sheetViews>
  <sheetFormatPr defaultColWidth="9.1484375" defaultRowHeight="14.25"/>
  <cols>
    <col customWidth="1" min="2" max="2" style="1" width="40.84000000000000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71</v>
      </c>
      <c r="C18" s="8" t="s">
        <v>23</v>
      </c>
      <c r="D18" s="9" t="s">
        <v>24</v>
      </c>
      <c r="E18" s="10">
        <v>3</v>
      </c>
      <c r="F18" s="11">
        <f t="shared" ref="F18:F34" si="17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7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7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7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7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7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7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7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7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7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7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7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7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7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7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7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72</v>
      </c>
      <c r="C18" s="8" t="s">
        <v>23</v>
      </c>
      <c r="D18" s="9" t="s">
        <v>24</v>
      </c>
      <c r="E18" s="10">
        <v>3</v>
      </c>
      <c r="F18" s="11">
        <f t="shared" ref="F18:F34" si="18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8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8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8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8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8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8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8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8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8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8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8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8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8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8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8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31" zoomScale="100" workbookViewId="0">
      <selection activeCell="B42" activeCellId="0" sqref="B42"/>
    </sheetView>
  </sheetViews>
  <sheetFormatPr defaultColWidth="9.1484375" defaultRowHeight="14.25"/>
  <cols>
    <col customWidth="1" min="2" max="2" style="1" width="40.579999999999998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55</v>
      </c>
      <c r="C18" s="8" t="s">
        <v>23</v>
      </c>
      <c r="D18" s="9" t="s">
        <v>24</v>
      </c>
      <c r="E18" s="10">
        <v>3</v>
      </c>
      <c r="F18" s="11">
        <f t="shared" ref="F18:F34" si="1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1" zoomScale="100" workbookViewId="0">
      <selection activeCell="B42" activeCellId="0" sqref="B42"/>
    </sheetView>
  </sheetViews>
  <sheetFormatPr defaultColWidth="9.1484375" defaultRowHeight="14.25"/>
  <cols>
    <col customWidth="1" min="2" max="2" style="1" width="40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73</v>
      </c>
      <c r="C18" s="8" t="s">
        <v>23</v>
      </c>
      <c r="D18" s="9" t="s">
        <v>24</v>
      </c>
      <c r="E18" s="10">
        <v>3</v>
      </c>
      <c r="F18" s="11">
        <f t="shared" ref="F18:F34" si="19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19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19"/>
        <v>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19"/>
        <v>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19"/>
        <v>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19"/>
        <v>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19"/>
        <v>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19"/>
        <v>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19"/>
        <v>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19"/>
        <v>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19"/>
        <v>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19"/>
        <v>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19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19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19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19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14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74</v>
      </c>
      <c r="C18" s="8" t="s">
        <v>23</v>
      </c>
      <c r="D18" s="9" t="s">
        <v>24</v>
      </c>
      <c r="E18" s="10">
        <v>3</v>
      </c>
      <c r="F18" s="11">
        <f t="shared" ref="F18:F34" si="20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0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0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0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0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0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0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0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0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0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0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0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0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0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0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0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3" zoomScale="100" workbookViewId="0">
      <selection activeCell="B42" activeCellId="0" sqref="B42"/>
    </sheetView>
  </sheetViews>
  <sheetFormatPr defaultColWidth="9.1484375" defaultRowHeight="14.25"/>
  <cols>
    <col customWidth="1" min="2" max="2" style="1" width="40.4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75</v>
      </c>
      <c r="C18" s="8" t="s">
        <v>23</v>
      </c>
      <c r="D18" s="9" t="s">
        <v>24</v>
      </c>
      <c r="E18" s="10">
        <v>3</v>
      </c>
      <c r="F18" s="11">
        <f t="shared" ref="F18:F34" si="21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1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1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1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1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1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1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1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1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1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1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1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1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1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1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1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76</v>
      </c>
      <c r="C18" s="8" t="s">
        <v>23</v>
      </c>
      <c r="D18" s="9" t="s">
        <v>24</v>
      </c>
      <c r="E18" s="10">
        <v>3</v>
      </c>
      <c r="F18" s="11">
        <f t="shared" ref="F18:F34" si="22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2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2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2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2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2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2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2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2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2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2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2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2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2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2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2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579999999999998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77</v>
      </c>
      <c r="C18" s="8" t="s">
        <v>23</v>
      </c>
      <c r="D18" s="9" t="s">
        <v>24</v>
      </c>
      <c r="E18" s="10">
        <v>3</v>
      </c>
      <c r="F18" s="11">
        <f t="shared" ref="F18:F34" si="23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3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3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3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3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3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3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3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3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3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3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3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3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3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3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3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4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78</v>
      </c>
      <c r="C18" s="8" t="s">
        <v>23</v>
      </c>
      <c r="D18" s="9" t="s">
        <v>24</v>
      </c>
      <c r="E18" s="10">
        <v>3</v>
      </c>
      <c r="F18" s="11">
        <f t="shared" ref="F18:F34" si="24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4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4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4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4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4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4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4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4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4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4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4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4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4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4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4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6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4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79</v>
      </c>
      <c r="C18" s="8" t="s">
        <v>23</v>
      </c>
      <c r="D18" s="9" t="s">
        <v>24</v>
      </c>
      <c r="E18" s="10">
        <v>3</v>
      </c>
      <c r="F18" s="11">
        <f t="shared" ref="F18:F34" si="25">(E18/3*100-100)*-1</f>
        <v>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5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5"/>
        <v>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5"/>
        <v>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5"/>
        <v>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5"/>
        <v>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5"/>
        <v>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5"/>
        <v>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5"/>
        <v>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5"/>
        <v>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5"/>
        <v>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5"/>
        <v>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5"/>
        <v>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5"/>
        <v>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5"/>
        <v>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5"/>
        <v>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zoomScale="100" workbookViewId="0">
      <selection activeCell="F37" activeCellId="0" sqref="F37"/>
    </sheetView>
  </sheetViews>
  <sheetFormatPr defaultColWidth="9.1484375" defaultRowHeight="14.25"/>
  <cols>
    <col customWidth="1" min="2" max="2" style="1" width="40.84000000000000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710000000000001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80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81</v>
      </c>
      <c r="C18" s="8" t="s">
        <v>23</v>
      </c>
      <c r="D18" s="9" t="s">
        <v>24</v>
      </c>
      <c r="E18" s="10">
        <v>3</v>
      </c>
      <c r="F18" s="11">
        <f t="shared" ref="F18:F34" si="26">(E18/3*100-100)*-1</f>
        <v>0</v>
      </c>
      <c r="G18" s="12">
        <f>(E18+E19+E20+E21)/4</f>
        <v>2.25</v>
      </c>
      <c r="H18" s="12">
        <f>ROUND((G18*0.1+G22*0.4+G24*0.2+G25*0.1+G27*0.05+G29*0.05+G31*0.1),2)</f>
        <v>2.9300000000000002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0</v>
      </c>
      <c r="F19" s="11">
        <f t="shared" si="26"/>
        <v>100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6"/>
        <v>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6"/>
        <v>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6"/>
        <v>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6"/>
        <v>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6"/>
        <v>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6"/>
        <v>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6"/>
        <v>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2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6"/>
        <v>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6"/>
        <v>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6"/>
        <v>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6"/>
        <v>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6"/>
        <v>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6"/>
        <v>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6"/>
        <v>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4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82</v>
      </c>
      <c r="C18" s="8" t="s">
        <v>23</v>
      </c>
      <c r="D18" s="9" t="s">
        <v>24</v>
      </c>
      <c r="E18" s="10">
        <v>3</v>
      </c>
      <c r="F18" s="11">
        <f t="shared" ref="F18:F34" si="27">(E18/3*100-100)*-1</f>
        <v>0</v>
      </c>
      <c r="G18" s="12">
        <f>(E18+E19+E20+E21)/4</f>
        <v>2.25</v>
      </c>
      <c r="H18" s="12">
        <f>ROUND((G18*0.1+G22*0.4+G24*0.2+G25*0.1+G27*0.05+G29*0.05+G31*0.1),2)</f>
        <v>2.9300000000000002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0</v>
      </c>
      <c r="F19" s="11">
        <f t="shared" si="27"/>
        <v>100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7"/>
        <v>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7"/>
        <v>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7"/>
        <v>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7"/>
        <v>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7"/>
        <v>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7"/>
        <v>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7"/>
        <v>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7"/>
        <v>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7"/>
        <v>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7"/>
        <v>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7"/>
        <v>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7"/>
        <v>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7"/>
        <v>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7"/>
        <v>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4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4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83</v>
      </c>
      <c r="C18" s="8" t="s">
        <v>23</v>
      </c>
      <c r="D18" s="9" t="s">
        <v>24</v>
      </c>
      <c r="E18" s="10">
        <v>3</v>
      </c>
      <c r="F18" s="11">
        <f t="shared" ref="F18:F34" si="28">(E18/3*100-100)*-1</f>
        <v>0</v>
      </c>
      <c r="G18" s="12">
        <f>(E18+E19+E20+E21)/4</f>
        <v>2.25</v>
      </c>
      <c r="H18" s="12">
        <f>ROUND((G18*0.1+G22*0.4+G24*0.2+G25*0.1+G27*0.05+G29*0.05+G31*0.1),2)</f>
        <v>2.9300000000000002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0</v>
      </c>
      <c r="F19" s="11">
        <f t="shared" si="28"/>
        <v>100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8"/>
        <v>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8"/>
        <v>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8"/>
        <v>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8"/>
        <v>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8"/>
        <v>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8"/>
        <v>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8"/>
        <v>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8"/>
        <v>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8"/>
        <v>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8"/>
        <v>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8"/>
        <v>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8"/>
        <v>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8"/>
        <v>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8"/>
        <v>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1" zoomScale="100" workbookViewId="0">
      <selection activeCell="B42" activeCellId="0" sqref="B42"/>
    </sheetView>
  </sheetViews>
  <sheetFormatPr defaultColWidth="9.1484375" defaultRowHeight="14.25"/>
  <cols>
    <col customWidth="1" min="2" max="2" style="1" width="40.84000000000000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56</v>
      </c>
      <c r="C18" s="8" t="s">
        <v>23</v>
      </c>
      <c r="D18" s="9" t="s">
        <v>24</v>
      </c>
      <c r="E18" s="10">
        <v>3</v>
      </c>
      <c r="F18" s="11">
        <f t="shared" ref="F18:F34" si="2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2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4" zoomScale="100" workbookViewId="0">
      <selection activeCell="B42" activeCellId="0" sqref="B42"/>
    </sheetView>
  </sheetViews>
  <sheetFormatPr defaultColWidth="9.1484375" defaultRowHeight="14.25"/>
  <cols>
    <col customWidth="1" min="2" max="2" style="1" width="40.579999999999998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4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84</v>
      </c>
      <c r="C18" s="8" t="s">
        <v>23</v>
      </c>
      <c r="D18" s="9" t="s">
        <v>24</v>
      </c>
      <c r="E18" s="10">
        <v>3</v>
      </c>
      <c r="F18" s="11">
        <f t="shared" ref="F18:F34" si="29">(E18/3*100-100)*-1</f>
        <v>-0</v>
      </c>
      <c r="G18" s="12">
        <f>(E18+E19+E20+E21)/4</f>
        <v>2.25</v>
      </c>
      <c r="H18" s="12">
        <f>ROUND((G18*0.1+G22*0.4+G24*0.2+G25*0.1+G27*0.05+G29*0.05+G31*0.1),2)</f>
        <v>2.9300000000000002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0</v>
      </c>
      <c r="F19" s="11">
        <f t="shared" si="29"/>
        <v>100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29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29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29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29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29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29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29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29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29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29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29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29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29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29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7" zoomScale="100" workbookViewId="0">
      <selection activeCell="B42" activeCellId="0" sqref="B42"/>
    </sheetView>
  </sheetViews>
  <sheetFormatPr defaultColWidth="9.1484375" defaultRowHeight="14.25"/>
  <cols>
    <col customWidth="1" min="2" max="2" style="1" width="40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4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85</v>
      </c>
      <c r="C18" s="8" t="s">
        <v>23</v>
      </c>
      <c r="D18" s="9" t="s">
        <v>24</v>
      </c>
      <c r="E18" s="10">
        <v>3</v>
      </c>
      <c r="F18" s="11">
        <f t="shared" ref="F18:F34" si="30">(E18/3*100-100)*-1</f>
        <v>-0</v>
      </c>
      <c r="G18" s="12">
        <f>(E18+E19+E20+E21)/4</f>
        <v>2.25</v>
      </c>
      <c r="H18" s="12">
        <f>ROUND((G18*0.1+G22*0.4+G24*0.2+G25*0.1+G27*0.05+G29*0.05+G31*0.1),2)</f>
        <v>2.9300000000000002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0</v>
      </c>
      <c r="F19" s="11">
        <f t="shared" si="30"/>
        <v>100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30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30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30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30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30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30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30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30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30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30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30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30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30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30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4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86</v>
      </c>
      <c r="C18" s="8" t="s">
        <v>23</v>
      </c>
      <c r="D18" s="9" t="s">
        <v>24</v>
      </c>
      <c r="E18" s="10">
        <v>3</v>
      </c>
      <c r="F18" s="11">
        <f t="shared" ref="F18:F34" si="31">(E18/3*100-100)*-1</f>
        <v>-0</v>
      </c>
      <c r="G18" s="12">
        <f>(E18+E19+E20+E21)/4</f>
        <v>3</v>
      </c>
      <c r="H18" s="12">
        <f>ROUND((G18*0.1+G22*0.4+G24*0.2+G25*0.1+G27*0.05+G29*0.05+G31*0.1),2)</f>
        <v>2.7800000000000002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31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31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31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31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31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31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31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31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31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31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31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31"/>
        <v>-0</v>
      </c>
      <c r="G31" s="12">
        <f>(E31+E32+E33+E34)/4</f>
        <v>0.75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0</v>
      </c>
      <c r="F32" s="11">
        <f t="shared" si="31"/>
        <v>100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0</v>
      </c>
      <c r="F33" s="11">
        <f t="shared" si="31"/>
        <v>100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0</v>
      </c>
      <c r="F34" s="11">
        <f t="shared" si="31"/>
        <v>100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14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57</v>
      </c>
      <c r="C18" s="8" t="s">
        <v>23</v>
      </c>
      <c r="D18" s="9" t="s">
        <v>24</v>
      </c>
      <c r="E18" s="10">
        <v>3</v>
      </c>
      <c r="F18" s="11">
        <f t="shared" ref="F18:F34" si="3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3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3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3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3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3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3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3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3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3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3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3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3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3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3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3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tabColor indexed="65"/>
    <outlinePr applyStyles="0" summaryBelow="1" summaryRight="1" showOutlineSymbols="1"/>
    <pageSetUpPr autoPageBreaks="1" fitToPage="1"/>
  </sheetPr>
  <sheetViews>
    <sheetView showGridLines="1" showRowColHeaders="1" showZeros="1" view="normal" topLeftCell="A3" zoomScale="100" workbookViewId="0">
      <selection activeCell="B42" activeCellId="0" sqref="B42"/>
    </sheetView>
  </sheetViews>
  <sheetFormatPr defaultColWidth="9.1484375" defaultRowHeight="14.25"/>
  <cols>
    <col customWidth="1" min="2" max="2" style="1" width="40.4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58</v>
      </c>
      <c r="C18" s="8" t="s">
        <v>23</v>
      </c>
      <c r="D18" s="9" t="s">
        <v>24</v>
      </c>
      <c r="E18" s="10">
        <v>3</v>
      </c>
      <c r="F18" s="11">
        <f t="shared" ref="F18:F34" si="4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4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4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4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4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4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4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4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4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4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4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4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4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4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4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4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5" zoomScale="100" workbookViewId="0">
      <selection activeCell="B42" activeCellId="0" sqref="B42"/>
    </sheetView>
  </sheetViews>
  <sheetFormatPr defaultColWidth="9.1484375" defaultRowHeight="14.25"/>
  <cols>
    <col customWidth="1" min="2" max="2" style="1" width="40.280000000000001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59</v>
      </c>
      <c r="C18" s="8" t="s">
        <v>23</v>
      </c>
      <c r="D18" s="9" t="s">
        <v>24</v>
      </c>
      <c r="E18" s="10">
        <v>3</v>
      </c>
      <c r="F18" s="11">
        <f t="shared" ref="F18:F34" si="5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5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5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5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5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5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5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5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5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5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5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5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5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5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5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5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18" zoomScale="100" workbookViewId="0">
      <selection activeCell="B42" activeCellId="0" sqref="B42"/>
    </sheetView>
  </sheetViews>
  <sheetFormatPr defaultColWidth="9.1484375" defaultRowHeight="14.25"/>
  <cols>
    <col customWidth="1" min="2" max="2" style="1" width="40.84000000000000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60</v>
      </c>
      <c r="C18" s="8" t="s">
        <v>23</v>
      </c>
      <c r="D18" s="9" t="s">
        <v>24</v>
      </c>
      <c r="E18" s="10">
        <v>3</v>
      </c>
      <c r="F18" s="11">
        <f t="shared" ref="F18:F34" si="6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6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6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6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6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6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6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6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6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2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6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6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6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6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6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6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6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9" zoomScale="100" workbookViewId="0">
      <selection activeCell="B42" activeCellId="0" sqref="B42"/>
    </sheetView>
  </sheetViews>
  <sheetFormatPr defaultColWidth="9.1484375" defaultRowHeight="14.25"/>
  <cols>
    <col customWidth="1" min="2" max="2" style="1" width="40.840000000000003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61</v>
      </c>
      <c r="C18" s="8" t="s">
        <v>23</v>
      </c>
      <c r="D18" s="9" t="s">
        <v>24</v>
      </c>
      <c r="E18" s="10">
        <v>3</v>
      </c>
      <c r="F18" s="11">
        <f t="shared" ref="F18:F34" si="7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7"/>
        <v>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7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7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7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7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7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7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7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7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7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7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7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7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7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7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GridLines="1" showRowColHeaders="1" showZeros="1" view="normal" topLeftCell="A22" zoomScale="100" workbookViewId="0">
      <selection activeCell="B42" activeCellId="0" sqref="B42"/>
    </sheetView>
  </sheetViews>
  <sheetFormatPr defaultColWidth="9.1484375" defaultRowHeight="14.25"/>
  <cols>
    <col customWidth="1" min="2" max="2" style="1" width="40.579999999999998"/>
    <col customWidth="1" min="3" max="3" style="1" width="21.43"/>
    <col customWidth="1" min="4" max="4" style="1" width="34"/>
    <col customWidth="1" min="5" max="5" style="1" width="17.710000000000001"/>
    <col customWidth="1" min="6" max="6" style="1" width="20.289999999999999"/>
    <col customWidth="1" min="7" max="7" style="1" width="13.859999999999999"/>
    <col customWidth="1" min="8" max="8" style="1" width="11.85"/>
    <col customWidth="1" min="9" max="9" style="1" width="22.859999999999999"/>
  </cols>
  <sheetData>
    <row r="1" ht="14.25">
      <c r="I1" s="2" t="s">
        <v>0</v>
      </c>
      <c r="J1" s="2"/>
      <c r="K1" s="2"/>
      <c r="L1" s="2"/>
      <c r="M1" s="2"/>
      <c r="N1" s="2"/>
      <c r="O1" s="2"/>
      <c r="P1" s="2"/>
    </row>
    <row r="2" ht="14.25">
      <c r="I2" s="2" t="s">
        <v>1</v>
      </c>
      <c r="J2" s="2"/>
      <c r="K2" s="2"/>
      <c r="L2" s="2"/>
      <c r="M2" s="2"/>
      <c r="N2" s="2"/>
      <c r="O2" s="2"/>
      <c r="P2" s="2"/>
    </row>
    <row r="3" ht="14.25">
      <c r="I3" s="2" t="s">
        <v>2</v>
      </c>
      <c r="J3" s="2"/>
      <c r="K3" s="2"/>
      <c r="L3" s="2"/>
      <c r="M3" s="2"/>
      <c r="N3" s="2"/>
      <c r="O3" s="2"/>
      <c r="P3" s="2"/>
    </row>
    <row r="4" ht="14.25">
      <c r="I4" s="2" t="s">
        <v>3</v>
      </c>
      <c r="J4" s="2"/>
      <c r="K4" s="2"/>
      <c r="L4" s="2"/>
      <c r="M4" s="2"/>
      <c r="N4" s="2"/>
      <c r="O4" s="2"/>
      <c r="P4" s="2"/>
    </row>
    <row r="5" ht="14.25">
      <c r="I5" s="2" t="s">
        <v>4</v>
      </c>
      <c r="J5" s="2"/>
      <c r="K5" s="2"/>
      <c r="L5" s="2"/>
      <c r="M5" s="2"/>
      <c r="N5" s="2"/>
      <c r="O5" s="2"/>
      <c r="P5" s="2"/>
    </row>
    <row r="6" ht="14.25">
      <c r="I6" s="2" t="s">
        <v>5</v>
      </c>
      <c r="J6" s="2"/>
      <c r="K6" s="2"/>
      <c r="L6" s="2"/>
      <c r="M6" s="2"/>
      <c r="N6" s="2"/>
      <c r="O6" s="2"/>
      <c r="P6" s="2"/>
    </row>
    <row r="7" ht="14.25">
      <c r="I7" s="2" t="s">
        <v>6</v>
      </c>
      <c r="J7" s="2"/>
      <c r="K7" s="2"/>
      <c r="L7" s="2"/>
      <c r="M7" s="2"/>
      <c r="N7" s="2"/>
      <c r="O7" s="2"/>
      <c r="P7" s="2"/>
    </row>
    <row r="8" ht="14.25">
      <c r="I8" s="2" t="s">
        <v>7</v>
      </c>
      <c r="J8" s="2"/>
      <c r="K8" s="2"/>
      <c r="L8" s="2"/>
      <c r="M8" s="2"/>
      <c r="N8" s="2"/>
      <c r="O8" s="2"/>
      <c r="P8" s="2"/>
    </row>
    <row r="9" ht="14.25">
      <c r="A9" s="3" t="s">
        <v>8</v>
      </c>
      <c r="B9" s="3"/>
      <c r="C9" s="3"/>
      <c r="D9" s="3"/>
      <c r="E9" s="3"/>
      <c r="F9" s="3"/>
      <c r="G9" s="3"/>
      <c r="H9" s="3"/>
      <c r="I9" s="3"/>
    </row>
    <row r="10" ht="14.25">
      <c r="A10" s="3" t="s">
        <v>9</v>
      </c>
      <c r="B10" s="3"/>
      <c r="C10" s="3"/>
      <c r="D10" s="3"/>
      <c r="E10" s="3"/>
      <c r="F10" s="3"/>
      <c r="G10" s="3"/>
      <c r="H10" s="3"/>
      <c r="I10" s="3"/>
    </row>
    <row r="11" ht="14.25">
      <c r="A11" s="3" t="s">
        <v>10</v>
      </c>
      <c r="B11" s="3"/>
      <c r="C11" s="3"/>
      <c r="D11" s="3"/>
      <c r="E11" s="3"/>
      <c r="F11" s="3"/>
      <c r="G11" s="3"/>
      <c r="H11" s="3"/>
      <c r="I11" s="3"/>
    </row>
    <row r="12" ht="14.25">
      <c r="A12" s="3" t="s">
        <v>11</v>
      </c>
      <c r="B12" s="3"/>
      <c r="C12" s="3"/>
      <c r="D12" s="3"/>
      <c r="E12" s="3"/>
      <c r="F12" s="3"/>
      <c r="G12" s="3"/>
      <c r="H12" s="3"/>
      <c r="I12" s="3"/>
    </row>
    <row r="13" ht="14.25">
      <c r="A13" s="3" t="s">
        <v>12</v>
      </c>
      <c r="B13" s="3"/>
      <c r="C13" s="3"/>
      <c r="D13" s="3"/>
      <c r="E13" s="3"/>
      <c r="F13" s="3"/>
      <c r="G13" s="3"/>
      <c r="H13" s="3"/>
      <c r="I13" s="3"/>
    </row>
    <row r="14" ht="14.25">
      <c r="A14" s="4"/>
    </row>
    <row r="15" ht="14.25">
      <c r="B15" s="5" t="s">
        <v>13</v>
      </c>
    </row>
    <row r="16" ht="14.25">
      <c r="B16" s="4"/>
    </row>
    <row r="17" ht="131.25" customHeight="1">
      <c r="B17" s="6" t="s">
        <v>14</v>
      </c>
      <c r="C17" s="6" t="s">
        <v>15</v>
      </c>
      <c r="D17" s="6" t="s">
        <v>16</v>
      </c>
      <c r="E17" s="6" t="s">
        <v>17</v>
      </c>
      <c r="F17" s="6" t="s">
        <v>18</v>
      </c>
      <c r="G17" s="6" t="s">
        <v>19</v>
      </c>
      <c r="H17" s="6" t="s">
        <v>20</v>
      </c>
      <c r="I17" s="6" t="s">
        <v>21</v>
      </c>
      <c r="J17" s="5"/>
    </row>
    <row r="18" ht="125.25" customHeight="1">
      <c r="B18" s="7" t="s">
        <v>62</v>
      </c>
      <c r="C18" s="8" t="s">
        <v>23</v>
      </c>
      <c r="D18" s="9" t="s">
        <v>24</v>
      </c>
      <c r="E18" s="10">
        <v>3</v>
      </c>
      <c r="F18" s="11">
        <f t="shared" ref="F18:F34" si="8">(E18/3*100-100)*-1</f>
        <v>-0</v>
      </c>
      <c r="G18" s="12">
        <f>(E18+E19+E20+E21)/4</f>
        <v>3</v>
      </c>
      <c r="H18" s="12">
        <f>ROUND((G18*0.1+G22*0.4+G24*0.2+G25*0.1+G27*0.05+G29*0.05+G31*0.1),2)</f>
        <v>3</v>
      </c>
      <c r="I18" s="10" t="str">
        <f>IF(H18&gt;=2.55,"Высокий",IF(H18&gt;=1.9,"Хороший",IF(H18&gt;=0.9,"Удовлетворительный","Неудовлетворительный")))</f>
        <v>Высокий</v>
      </c>
      <c r="J18" s="5"/>
    </row>
    <row r="19" ht="183" customHeight="1">
      <c r="B19" s="7"/>
      <c r="C19" s="8"/>
      <c r="D19" s="9" t="s">
        <v>25</v>
      </c>
      <c r="E19" s="10">
        <v>3</v>
      </c>
      <c r="F19" s="11">
        <f t="shared" si="8"/>
        <v>-0</v>
      </c>
      <c r="G19" s="12"/>
      <c r="H19" s="12"/>
      <c r="I19" s="10"/>
      <c r="J19" s="5"/>
    </row>
    <row r="20" ht="35.25" customHeight="1">
      <c r="B20" s="7"/>
      <c r="C20" s="8"/>
      <c r="D20" s="9" t="s">
        <v>26</v>
      </c>
      <c r="E20" s="10">
        <v>3</v>
      </c>
      <c r="F20" s="11">
        <f t="shared" si="8"/>
        <v>-0</v>
      </c>
      <c r="G20" s="12"/>
      <c r="H20" s="12"/>
      <c r="I20" s="10"/>
      <c r="J20" s="5"/>
    </row>
    <row r="21" ht="28.5" customHeight="1">
      <c r="B21" s="7"/>
      <c r="C21" s="8"/>
      <c r="D21" s="9" t="s">
        <v>27</v>
      </c>
      <c r="E21" s="10">
        <v>3</v>
      </c>
      <c r="F21" s="11">
        <f t="shared" si="8"/>
        <v>-0</v>
      </c>
      <c r="G21" s="12"/>
      <c r="H21" s="12"/>
      <c r="I21" s="10"/>
      <c r="J21" s="5"/>
    </row>
    <row r="22" ht="29.25" customHeight="1">
      <c r="B22" s="7"/>
      <c r="C22" s="8" t="s">
        <v>28</v>
      </c>
      <c r="D22" s="9" t="s">
        <v>29</v>
      </c>
      <c r="E22" s="10">
        <v>3</v>
      </c>
      <c r="F22" s="11">
        <f t="shared" si="8"/>
        <v>-0</v>
      </c>
      <c r="G22" s="12">
        <f>(E22+E23)/2</f>
        <v>3</v>
      </c>
      <c r="H22" s="12"/>
      <c r="I22" s="10"/>
      <c r="J22" s="5"/>
    </row>
    <row r="23" ht="49.5" customHeight="1">
      <c r="B23" s="7"/>
      <c r="C23" s="8"/>
      <c r="D23" s="9" t="s">
        <v>30</v>
      </c>
      <c r="E23" s="10">
        <v>3</v>
      </c>
      <c r="F23" s="11">
        <f t="shared" si="8"/>
        <v>-0</v>
      </c>
      <c r="G23" s="12"/>
      <c r="H23" s="12"/>
      <c r="I23" s="10"/>
      <c r="J23" s="5"/>
    </row>
    <row r="24" ht="53.25" customHeight="1">
      <c r="B24" s="7"/>
      <c r="C24" s="8" t="s">
        <v>31</v>
      </c>
      <c r="D24" s="9" t="s">
        <v>32</v>
      </c>
      <c r="E24" s="10">
        <v>3</v>
      </c>
      <c r="F24" s="11">
        <f t="shared" si="8"/>
        <v>-0</v>
      </c>
      <c r="G24" s="12">
        <f>E24</f>
        <v>3</v>
      </c>
      <c r="H24" s="12"/>
      <c r="I24" s="10"/>
      <c r="J24" s="5"/>
    </row>
    <row r="25" ht="37.5" customHeight="1">
      <c r="B25" s="7"/>
      <c r="C25" s="8" t="s">
        <v>33</v>
      </c>
      <c r="D25" s="7" t="s">
        <v>34</v>
      </c>
      <c r="E25" s="10">
        <v>3</v>
      </c>
      <c r="F25" s="11">
        <f t="shared" si="8"/>
        <v>-0</v>
      </c>
      <c r="G25" s="12">
        <f>(E25+E26)/2</f>
        <v>3</v>
      </c>
      <c r="H25" s="12"/>
      <c r="I25" s="10"/>
      <c r="J25" s="5"/>
    </row>
    <row r="26" ht="60.75" customHeight="1">
      <c r="B26" s="7"/>
      <c r="C26" s="8"/>
      <c r="D26" s="9" t="s">
        <v>35</v>
      </c>
      <c r="E26" s="10">
        <v>3</v>
      </c>
      <c r="F26" s="11">
        <f t="shared" si="8"/>
        <v>-0</v>
      </c>
      <c r="G26" s="12"/>
      <c r="H26" s="12"/>
      <c r="I26" s="10"/>
      <c r="J26" s="5"/>
    </row>
    <row r="27" ht="43.5" customHeight="1">
      <c r="B27" s="7"/>
      <c r="C27" s="8" t="s">
        <v>36</v>
      </c>
      <c r="D27" s="7" t="s">
        <v>37</v>
      </c>
      <c r="E27" s="10" t="s">
        <v>38</v>
      </c>
      <c r="F27" s="10" t="s">
        <v>38</v>
      </c>
      <c r="G27" s="12">
        <f>E28</f>
        <v>3</v>
      </c>
      <c r="H27" s="12"/>
      <c r="I27" s="10"/>
      <c r="J27" s="5"/>
    </row>
    <row r="28" ht="73.5" customHeight="1">
      <c r="B28" s="7"/>
      <c r="C28" s="8"/>
      <c r="D28" s="9" t="s">
        <v>39</v>
      </c>
      <c r="E28" s="10">
        <v>3</v>
      </c>
      <c r="F28" s="11">
        <f t="shared" si="8"/>
        <v>-0</v>
      </c>
      <c r="G28" s="12"/>
      <c r="H28" s="12"/>
      <c r="I28" s="10"/>
      <c r="J28" s="5"/>
    </row>
    <row r="29" ht="46.5" customHeight="1">
      <c r="B29" s="7"/>
      <c r="C29" s="8" t="s">
        <v>40</v>
      </c>
      <c r="D29" s="7" t="s">
        <v>41</v>
      </c>
      <c r="E29" s="10">
        <v>3</v>
      </c>
      <c r="F29" s="11">
        <f t="shared" si="8"/>
        <v>-0</v>
      </c>
      <c r="G29" s="12">
        <f>(E29+E30)/2</f>
        <v>3</v>
      </c>
      <c r="H29" s="12"/>
      <c r="I29" s="10"/>
      <c r="J29" s="5"/>
    </row>
    <row r="30" ht="33.75" customHeight="1">
      <c r="B30" s="7"/>
      <c r="C30" s="8"/>
      <c r="D30" s="7" t="s">
        <v>42</v>
      </c>
      <c r="E30" s="10">
        <v>3</v>
      </c>
      <c r="F30" s="11">
        <f t="shared" si="8"/>
        <v>-0</v>
      </c>
      <c r="G30" s="12"/>
      <c r="H30" s="12"/>
      <c r="I30" s="10"/>
      <c r="J30" s="5"/>
    </row>
    <row r="31" ht="33" customHeight="1">
      <c r="B31" s="7"/>
      <c r="C31" s="8" t="s">
        <v>43</v>
      </c>
      <c r="D31" s="7" t="s">
        <v>44</v>
      </c>
      <c r="E31" s="10">
        <v>3</v>
      </c>
      <c r="F31" s="11">
        <f t="shared" si="8"/>
        <v>-0</v>
      </c>
      <c r="G31" s="12">
        <f>(E31+E32+E33+E34)/4</f>
        <v>3</v>
      </c>
      <c r="H31" s="12"/>
      <c r="I31" s="10"/>
      <c r="J31" s="5"/>
    </row>
    <row r="32" ht="36.75" customHeight="1">
      <c r="B32" s="7"/>
      <c r="C32" s="8"/>
      <c r="D32" s="7" t="s">
        <v>45</v>
      </c>
      <c r="E32" s="10">
        <v>3</v>
      </c>
      <c r="F32" s="11">
        <f t="shared" si="8"/>
        <v>-0</v>
      </c>
      <c r="G32" s="12"/>
      <c r="H32" s="12"/>
      <c r="I32" s="10"/>
      <c r="J32" s="5"/>
    </row>
    <row r="33" ht="37.5" customHeight="1">
      <c r="B33" s="7"/>
      <c r="C33" s="8"/>
      <c r="D33" s="7" t="s">
        <v>46</v>
      </c>
      <c r="E33" s="10">
        <v>3</v>
      </c>
      <c r="F33" s="11">
        <f t="shared" si="8"/>
        <v>-0</v>
      </c>
      <c r="G33" s="12"/>
      <c r="H33" s="12"/>
      <c r="I33" s="10"/>
      <c r="J33" s="5"/>
    </row>
    <row r="34" ht="45.75" customHeight="1">
      <c r="B34" s="7"/>
      <c r="C34" s="8"/>
      <c r="D34" s="7" t="s">
        <v>47</v>
      </c>
      <c r="E34" s="10">
        <v>3</v>
      </c>
      <c r="F34" s="11">
        <f t="shared" si="8"/>
        <v>-0</v>
      </c>
      <c r="G34" s="12"/>
      <c r="H34" s="12"/>
      <c r="I34" s="10"/>
      <c r="J34" s="5"/>
    </row>
    <row r="35" ht="24.75" customHeight="1">
      <c r="B35" s="4"/>
    </row>
    <row r="36" ht="129" customHeight="1">
      <c r="B36" s="15" t="s">
        <v>48</v>
      </c>
      <c r="C36" s="5"/>
      <c r="D36" s="16"/>
      <c r="E36" s="4"/>
      <c r="F36" s="17" t="s">
        <v>49</v>
      </c>
    </row>
    <row r="37" ht="57.75" customHeight="1">
      <c r="B37" s="5"/>
      <c r="C37" s="5"/>
      <c r="D37" s="18" t="s">
        <v>50</v>
      </c>
      <c r="E37" s="19"/>
      <c r="F37" s="18" t="s">
        <v>51</v>
      </c>
    </row>
    <row r="38" ht="69.75" customHeight="1">
      <c r="B38" s="15" t="s">
        <v>52</v>
      </c>
      <c r="C38" s="5"/>
      <c r="D38" s="16"/>
      <c r="E38" s="4"/>
      <c r="F38" s="17" t="s">
        <v>53</v>
      </c>
    </row>
    <row r="39" ht="60" customHeight="1">
      <c r="B39" s="5"/>
      <c r="C39" s="5"/>
      <c r="D39" s="18" t="s">
        <v>50</v>
      </c>
      <c r="E39" s="19"/>
      <c r="F39" s="18" t="s">
        <v>51</v>
      </c>
    </row>
    <row r="40" ht="14.25">
      <c r="B40" s="4"/>
    </row>
    <row r="41" ht="14.25">
      <c r="B41" s="5" t="s">
        <v>54</v>
      </c>
    </row>
    <row r="42" ht="14.25">
      <c r="B42" s="4"/>
    </row>
    <row r="43" ht="14.25">
      <c r="B43" s="4"/>
    </row>
    <row r="44" ht="14.25">
      <c r="B44" s="4"/>
    </row>
    <row r="45" ht="14.25">
      <c r="B45" s="4"/>
    </row>
  </sheetData>
  <mergeCells count="20">
    <mergeCell ref="A9:I9"/>
    <mergeCell ref="A10:I10"/>
    <mergeCell ref="A11:I11"/>
    <mergeCell ref="A12:I12"/>
    <mergeCell ref="A13:I13"/>
    <mergeCell ref="B18:B34"/>
    <mergeCell ref="C18:C21"/>
    <mergeCell ref="G18:G21"/>
    <mergeCell ref="H18:H34"/>
    <mergeCell ref="I18:I34"/>
    <mergeCell ref="C22:C23"/>
    <mergeCell ref="G22:G23"/>
    <mergeCell ref="C25:C26"/>
    <mergeCell ref="G25:G26"/>
    <mergeCell ref="C27:C28"/>
    <mergeCell ref="G27:G28"/>
    <mergeCell ref="C29:C30"/>
    <mergeCell ref="G29:G30"/>
    <mergeCell ref="C31:C34"/>
    <mergeCell ref="G31:G34"/>
  </mergeCells>
  <printOptions headings="0" gridLines="0"/>
  <pageMargins left="0.70833333333333315" right="0.70833333333333315" top="0.35416666666666702" bottom="0.35416666666666702" header="0.51181102362204689" footer="0.51181102362204689"/>
  <pageSetup paperSize="9" scale="46" fitToWidth="1" fitToHeight="1" pageOrder="downThenOver" orientation="portrait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Газизова Елена Анатольевна</dc:creator>
  <dc:description/>
  <dc:language>ru-RU</dc:language>
  <cp:revision>7</cp:revision>
  <dcterms:created xsi:type="dcterms:W3CDTF">2022-05-18T06:54:36Z</dcterms:created>
  <dcterms:modified xsi:type="dcterms:W3CDTF">2025-06-06T02:10:46Z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