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Data\gela\Рабочий стол\"/>
    </mc:Choice>
  </mc:AlternateContent>
  <bookViews>
    <workbookView xWindow="0" yWindow="0" windowWidth="28800" windowHeight="12135"/>
  </bookViews>
  <sheets>
    <sheet name="Баг" sheetId="9" r:id="rId1"/>
    <sheet name="Бар" sheetId="55" r:id="rId2"/>
    <sheet name="Бол" sheetId="57" r:id="rId3"/>
    <sheet name="Вен" sheetId="58" r:id="rId4"/>
    <sheet name="Дов" sheetId="59" r:id="rId5"/>
    <sheet name="Иск" sheetId="61" r:id="rId6"/>
    <sheet name="Кол" sheetId="64" r:id="rId7"/>
    <sheet name="Кочк" sheetId="66" r:id="rId8"/>
    <sheet name="Кра" sheetId="67" r:id="rId9"/>
    <sheet name="Кыш" sheetId="70" r:id="rId10"/>
    <sheet name="Мош" sheetId="72" r:id="rId11"/>
    <sheet name="Нов р" sheetId="73" r:id="rId12"/>
    <sheet name="Тат" sheetId="78" r:id="rId13"/>
    <sheet name="Тог" sheetId="79" r:id="rId14"/>
    <sheet name="Чан" sheetId="82" r:id="rId15"/>
    <sheet name="Чис" sheetId="84" r:id="rId16"/>
    <sheet name="Кара" sheetId="62" r:id="rId17"/>
    <sheet name="Мас" sheetId="71" r:id="rId18"/>
    <sheet name="Сев" sheetId="76" r:id="rId19"/>
    <sheet name="Суз" sheetId="77" r:id="rId20"/>
    <sheet name="Чул" sheetId="85" r:id="rId21"/>
    <sheet name="Бер" sheetId="56" r:id="rId22"/>
    <sheet name="Здв" sheetId="60" r:id="rId23"/>
    <sheet name="Карг" sheetId="63" r:id="rId24"/>
    <sheet name="Коче" sheetId="65" r:id="rId25"/>
    <sheet name="Куйб" sheetId="68" r:id="rId26"/>
    <sheet name="Орд" sheetId="75" r:id="rId27"/>
    <sheet name="Уб" sheetId="80" r:id="rId28"/>
    <sheet name="Ус-Т" sheetId="81" r:id="rId29"/>
    <sheet name="Чер" sheetId="83" r:id="rId30"/>
    <sheet name="Куп" sheetId="69" r:id="rId31"/>
    <sheet name="г.Нов" sheetId="86" r:id="rId32"/>
  </sheets>
  <definedNames>
    <definedName name="OLE_LINK1" localSheetId="0">Баг!$C$9</definedName>
    <definedName name="OLE_LINK1" localSheetId="1">Бар!$C$9</definedName>
    <definedName name="OLE_LINK1" localSheetId="21">Бер!$C$9</definedName>
    <definedName name="OLE_LINK1" localSheetId="2">Бол!$C$9</definedName>
    <definedName name="OLE_LINK1" localSheetId="3">Вен!$C$9</definedName>
    <definedName name="OLE_LINK1" localSheetId="31">г.Нов!$C$9</definedName>
    <definedName name="OLE_LINK1" localSheetId="4">Дов!$C$9</definedName>
    <definedName name="OLE_LINK1" localSheetId="22">Здв!$C$9</definedName>
    <definedName name="OLE_LINK1" localSheetId="5">Иск!$C$9</definedName>
    <definedName name="OLE_LINK1" localSheetId="16">Кара!$C$9</definedName>
    <definedName name="OLE_LINK1" localSheetId="23">Карг!$C$9</definedName>
    <definedName name="OLE_LINK1" localSheetId="6">Кол!$C$9</definedName>
    <definedName name="OLE_LINK1" localSheetId="24">Коче!$C$9</definedName>
    <definedName name="OLE_LINK1" localSheetId="7">Кочк!$C$9</definedName>
    <definedName name="OLE_LINK1" localSheetId="8">Кра!$C$9</definedName>
    <definedName name="OLE_LINK1" localSheetId="25">Куйб!$C$9</definedName>
    <definedName name="OLE_LINK1" localSheetId="30">Куп!$C$9</definedName>
    <definedName name="OLE_LINK1" localSheetId="9">Кыш!$C$9</definedName>
    <definedName name="OLE_LINK1" localSheetId="17">Мас!$C$9</definedName>
    <definedName name="OLE_LINK1" localSheetId="10">Мош!$C$9</definedName>
    <definedName name="OLE_LINK1" localSheetId="11">'Нов р'!$C$9</definedName>
    <definedName name="OLE_LINK1" localSheetId="26">Орд!$C$9</definedName>
    <definedName name="OLE_LINK1" localSheetId="18">Сев!$C$9</definedName>
    <definedName name="OLE_LINK1" localSheetId="19">Суз!$C$9</definedName>
    <definedName name="OLE_LINK1" localSheetId="12">Тат!$C$9</definedName>
    <definedName name="OLE_LINK1" localSheetId="13">Тог!$C$9</definedName>
    <definedName name="OLE_LINK1" localSheetId="27">Уб!$C$9</definedName>
    <definedName name="OLE_LINK1" localSheetId="28">'Ус-Т'!$C$9</definedName>
    <definedName name="OLE_LINK1" localSheetId="14">Чан!$C$9</definedName>
    <definedName name="OLE_LINK1" localSheetId="29">Чер!$C$9</definedName>
    <definedName name="OLE_LINK1" localSheetId="15">Чис!$C$9</definedName>
    <definedName name="OLE_LINK1" localSheetId="20">Чул!$C$9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85" l="1"/>
  <c r="G19" i="84"/>
  <c r="G19" i="82"/>
  <c r="G19" i="81"/>
  <c r="G19" i="80"/>
  <c r="G19" i="79"/>
  <c r="G19" i="78"/>
  <c r="G19" i="77"/>
  <c r="G19" i="76"/>
  <c r="G19" i="73"/>
  <c r="F20" i="73"/>
  <c r="G19" i="72"/>
  <c r="G19" i="71"/>
  <c r="G19" i="70"/>
  <c r="G19" i="67"/>
  <c r="G19" i="66"/>
  <c r="G19" i="64"/>
  <c r="G19" i="63"/>
  <c r="G19" i="61"/>
  <c r="G19" i="60"/>
  <c r="G19" i="59"/>
  <c r="G19" i="58"/>
  <c r="G19" i="57"/>
  <c r="G19" i="55"/>
  <c r="G10" i="55"/>
  <c r="G10" i="56"/>
  <c r="G10" i="57"/>
  <c r="G10" i="58"/>
  <c r="G10" i="59"/>
  <c r="G10" i="60"/>
  <c r="G10" i="61"/>
  <c r="G10" i="62"/>
  <c r="G10" i="63"/>
  <c r="G10" i="64"/>
  <c r="G10" i="65"/>
  <c r="G10" i="66"/>
  <c r="G10" i="67"/>
  <c r="G10" i="68"/>
  <c r="G10" i="69"/>
  <c r="G10" i="70"/>
  <c r="G10" i="71"/>
  <c r="G10" i="72"/>
  <c r="G10" i="73"/>
  <c r="G10" i="75"/>
  <c r="G10" i="76"/>
  <c r="G10" i="77"/>
  <c r="G10" i="78"/>
  <c r="G10" i="79"/>
  <c r="G10" i="80"/>
  <c r="G10" i="81"/>
  <c r="G10" i="82"/>
  <c r="G10" i="83"/>
  <c r="G10" i="84"/>
  <c r="G10" i="85"/>
  <c r="G10" i="86"/>
  <c r="G10" i="9"/>
  <c r="F10" i="55"/>
  <c r="F10" i="56"/>
  <c r="F10" i="57"/>
  <c r="F10" i="58"/>
  <c r="F10" i="59"/>
  <c r="F10" i="60"/>
  <c r="F10" i="61"/>
  <c r="F10" i="62"/>
  <c r="F10" i="63"/>
  <c r="F10" i="64"/>
  <c r="F10" i="65"/>
  <c r="F10" i="66"/>
  <c r="F10" i="67"/>
  <c r="F10" i="68"/>
  <c r="F10" i="69"/>
  <c r="F10" i="70"/>
  <c r="F10" i="71"/>
  <c r="F10" i="72"/>
  <c r="F10" i="73"/>
  <c r="F10" i="75"/>
  <c r="F10" i="76"/>
  <c r="F10" i="77"/>
  <c r="F10" i="78"/>
  <c r="F10" i="79"/>
  <c r="F10" i="80"/>
  <c r="F10" i="81"/>
  <c r="F10" i="82"/>
  <c r="F10" i="83"/>
  <c r="F10" i="84"/>
  <c r="F10" i="85"/>
  <c r="F10" i="86"/>
  <c r="F10" i="9"/>
  <c r="G19" i="9"/>
  <c r="F11" i="55" l="1"/>
  <c r="F12" i="55"/>
  <c r="F13" i="55"/>
  <c r="F14" i="55"/>
  <c r="G14" i="55"/>
  <c r="F15" i="55"/>
  <c r="F16" i="55"/>
  <c r="G16" i="55"/>
  <c r="F17" i="55"/>
  <c r="G17" i="55"/>
  <c r="F18" i="55"/>
  <c r="F20" i="55"/>
  <c r="F21" i="55"/>
  <c r="G21" i="55"/>
  <c r="F22" i="55"/>
  <c r="F23" i="55"/>
  <c r="G23" i="55"/>
  <c r="F24" i="55"/>
  <c r="F25" i="55"/>
  <c r="F26" i="55"/>
  <c r="H10" i="55" l="1"/>
  <c r="I10" i="55" s="1"/>
  <c r="G23" i="86"/>
  <c r="G21" i="86"/>
  <c r="G19" i="86"/>
  <c r="G17" i="86"/>
  <c r="G16" i="86"/>
  <c r="G14" i="86"/>
  <c r="G23" i="85"/>
  <c r="G21" i="85"/>
  <c r="G17" i="85"/>
  <c r="G16" i="85"/>
  <c r="G14" i="85"/>
  <c r="G23" i="84"/>
  <c r="G21" i="84"/>
  <c r="G17" i="84"/>
  <c r="G16" i="84"/>
  <c r="G14" i="84"/>
  <c r="G23" i="83"/>
  <c r="G21" i="83"/>
  <c r="G19" i="83"/>
  <c r="G17" i="83"/>
  <c r="G16" i="83"/>
  <c r="G14" i="83"/>
  <c r="H10" i="83" s="1"/>
  <c r="I10" i="83" s="1"/>
  <c r="G23" i="82"/>
  <c r="G21" i="82"/>
  <c r="G17" i="82"/>
  <c r="G16" i="82"/>
  <c r="G14" i="82"/>
  <c r="H10" i="82" s="1"/>
  <c r="I10" i="82" s="1"/>
  <c r="G23" i="81"/>
  <c r="G21" i="81"/>
  <c r="G17" i="81"/>
  <c r="G16" i="81"/>
  <c r="G14" i="81"/>
  <c r="H10" i="81" s="1"/>
  <c r="I10" i="81" s="1"/>
  <c r="G23" i="80"/>
  <c r="G21" i="80"/>
  <c r="G17" i="80"/>
  <c r="G16" i="80"/>
  <c r="G14" i="80"/>
  <c r="G23" i="79"/>
  <c r="G21" i="79"/>
  <c r="G17" i="79"/>
  <c r="G16" i="79"/>
  <c r="G14" i="79"/>
  <c r="H10" i="79" s="1"/>
  <c r="I10" i="79" s="1"/>
  <c r="G23" i="78"/>
  <c r="G21" i="78"/>
  <c r="G17" i="78"/>
  <c r="G16" i="78"/>
  <c r="G14" i="78"/>
  <c r="G23" i="77"/>
  <c r="G21" i="77"/>
  <c r="G17" i="77"/>
  <c r="G16" i="77"/>
  <c r="G14" i="77"/>
  <c r="H10" i="77" s="1"/>
  <c r="I10" i="77" s="1"/>
  <c r="G23" i="76"/>
  <c r="G21" i="76"/>
  <c r="G17" i="76"/>
  <c r="G16" i="76"/>
  <c r="G14" i="76"/>
  <c r="H10" i="76" s="1"/>
  <c r="I10" i="76" s="1"/>
  <c r="G23" i="75"/>
  <c r="G21" i="75"/>
  <c r="G19" i="75"/>
  <c r="G17" i="75"/>
  <c r="G16" i="75"/>
  <c r="G14" i="75"/>
  <c r="G23" i="73"/>
  <c r="G21" i="73"/>
  <c r="G17" i="73"/>
  <c r="G16" i="73"/>
  <c r="G14" i="73"/>
  <c r="G23" i="72"/>
  <c r="G21" i="72"/>
  <c r="G17" i="72"/>
  <c r="G16" i="72"/>
  <c r="G14" i="72"/>
  <c r="H10" i="72" s="1"/>
  <c r="I10" i="72" s="1"/>
  <c r="G23" i="71"/>
  <c r="G21" i="71"/>
  <c r="G17" i="71"/>
  <c r="G16" i="71"/>
  <c r="G14" i="71"/>
  <c r="G23" i="70"/>
  <c r="G21" i="70"/>
  <c r="G17" i="70"/>
  <c r="G16" i="70"/>
  <c r="G14" i="70"/>
  <c r="G23" i="69"/>
  <c r="G21" i="69"/>
  <c r="G19" i="69"/>
  <c r="G17" i="69"/>
  <c r="G16" i="69"/>
  <c r="G14" i="69"/>
  <c r="G23" i="68"/>
  <c r="G21" i="68"/>
  <c r="G19" i="68"/>
  <c r="G17" i="68"/>
  <c r="G16" i="68"/>
  <c r="G14" i="68"/>
  <c r="G23" i="67"/>
  <c r="G21" i="67"/>
  <c r="G17" i="67"/>
  <c r="G16" i="67"/>
  <c r="G14" i="67"/>
  <c r="H10" i="67" s="1"/>
  <c r="I10" i="67" s="1"/>
  <c r="G23" i="66"/>
  <c r="G21" i="66"/>
  <c r="G17" i="66"/>
  <c r="G16" i="66"/>
  <c r="G14" i="66"/>
  <c r="H10" i="66" s="1"/>
  <c r="I10" i="66" s="1"/>
  <c r="G23" i="65"/>
  <c r="G21" i="65"/>
  <c r="G19" i="65"/>
  <c r="G17" i="65"/>
  <c r="G16" i="65"/>
  <c r="G14" i="65"/>
  <c r="G23" i="64"/>
  <c r="G21" i="64"/>
  <c r="G17" i="64"/>
  <c r="G16" i="64"/>
  <c r="G14" i="64"/>
  <c r="G23" i="63"/>
  <c r="G21" i="63"/>
  <c r="G17" i="63"/>
  <c r="G16" i="63"/>
  <c r="G14" i="63"/>
  <c r="G23" i="62"/>
  <c r="G21" i="62"/>
  <c r="G19" i="62"/>
  <c r="G17" i="62"/>
  <c r="G16" i="62"/>
  <c r="G14" i="62"/>
  <c r="G23" i="61"/>
  <c r="G21" i="61"/>
  <c r="G17" i="61"/>
  <c r="G16" i="61"/>
  <c r="G14" i="61"/>
  <c r="H10" i="61" s="1"/>
  <c r="I10" i="61" s="1"/>
  <c r="G23" i="59"/>
  <c r="G21" i="59"/>
  <c r="G17" i="59"/>
  <c r="G16" i="59"/>
  <c r="G14" i="59"/>
  <c r="H10" i="59" s="1"/>
  <c r="I10" i="59" s="1"/>
  <c r="G23" i="58"/>
  <c r="G21" i="58"/>
  <c r="G17" i="58"/>
  <c r="G16" i="58"/>
  <c r="G14" i="58"/>
  <c r="G23" i="57"/>
  <c r="G21" i="57"/>
  <c r="G17" i="57"/>
  <c r="G16" i="57"/>
  <c r="G14" i="57"/>
  <c r="H10" i="57" s="1"/>
  <c r="I10" i="57" s="1"/>
  <c r="G23" i="56"/>
  <c r="G21" i="56"/>
  <c r="G19" i="56"/>
  <c r="G17" i="56"/>
  <c r="G16" i="56"/>
  <c r="G14" i="56"/>
  <c r="H10" i="56" s="1"/>
  <c r="I10" i="56" s="1"/>
  <c r="G23" i="9"/>
  <c r="G21" i="9"/>
  <c r="G17" i="9"/>
  <c r="G16" i="9"/>
  <c r="G14" i="9"/>
  <c r="H10" i="9"/>
  <c r="I10" i="9" s="1"/>
  <c r="G23" i="60"/>
  <c r="G21" i="60"/>
  <c r="G17" i="60"/>
  <c r="G14" i="60"/>
  <c r="F11" i="60"/>
  <c r="F12" i="60"/>
  <c r="F13" i="60"/>
  <c r="F14" i="60"/>
  <c r="F15" i="60"/>
  <c r="F16" i="60"/>
  <c r="G16" i="60"/>
  <c r="F17" i="60"/>
  <c r="F18" i="60"/>
  <c r="F20" i="60"/>
  <c r="F21" i="60"/>
  <c r="F22" i="60"/>
  <c r="F23" i="60"/>
  <c r="F24" i="60"/>
  <c r="F25" i="60"/>
  <c r="F26" i="60"/>
  <c r="F26" i="86"/>
  <c r="F25" i="86"/>
  <c r="F24" i="86"/>
  <c r="F23" i="86"/>
  <c r="F22" i="86"/>
  <c r="F21" i="86"/>
  <c r="F20" i="86"/>
  <c r="F19" i="86"/>
  <c r="F18" i="86"/>
  <c r="F17" i="86"/>
  <c r="F16" i="86"/>
  <c r="F15" i="86"/>
  <c r="F14" i="86"/>
  <c r="F13" i="86"/>
  <c r="F12" i="86"/>
  <c r="F11" i="86"/>
  <c r="F26" i="85"/>
  <c r="F25" i="85"/>
  <c r="F24" i="85"/>
  <c r="F23" i="85"/>
  <c r="F22" i="85"/>
  <c r="F21" i="85"/>
  <c r="F20" i="85"/>
  <c r="F18" i="85"/>
  <c r="F17" i="85"/>
  <c r="F16" i="85"/>
  <c r="F15" i="85"/>
  <c r="F14" i="85"/>
  <c r="F13" i="85"/>
  <c r="F12" i="85"/>
  <c r="F11" i="85"/>
  <c r="F26" i="84"/>
  <c r="F25" i="84"/>
  <c r="F24" i="84"/>
  <c r="F23" i="84"/>
  <c r="F22" i="84"/>
  <c r="F21" i="84"/>
  <c r="F20" i="84"/>
  <c r="F18" i="84"/>
  <c r="F17" i="84"/>
  <c r="F16" i="84"/>
  <c r="F15" i="84"/>
  <c r="F14" i="84"/>
  <c r="F13" i="84"/>
  <c r="F12" i="84"/>
  <c r="F11" i="84"/>
  <c r="F26" i="83"/>
  <c r="F25" i="83"/>
  <c r="F24" i="83"/>
  <c r="F23" i="83"/>
  <c r="F22" i="83"/>
  <c r="F21" i="83"/>
  <c r="F20" i="83"/>
  <c r="F19" i="83"/>
  <c r="F18" i="83"/>
  <c r="F17" i="83"/>
  <c r="F16" i="83"/>
  <c r="F15" i="83"/>
  <c r="F14" i="83"/>
  <c r="F13" i="83"/>
  <c r="F12" i="83"/>
  <c r="F11" i="83"/>
  <c r="F26" i="82"/>
  <c r="F25" i="82"/>
  <c r="F24" i="82"/>
  <c r="F23" i="82"/>
  <c r="F22" i="82"/>
  <c r="F21" i="82"/>
  <c r="F20" i="82"/>
  <c r="F18" i="82"/>
  <c r="F17" i="82"/>
  <c r="F16" i="82"/>
  <c r="F15" i="82"/>
  <c r="F14" i="82"/>
  <c r="F13" i="82"/>
  <c r="F12" i="82"/>
  <c r="F11" i="82"/>
  <c r="F26" i="81"/>
  <c r="F25" i="81"/>
  <c r="F24" i="81"/>
  <c r="F23" i="81"/>
  <c r="F22" i="81"/>
  <c r="F21" i="81"/>
  <c r="F20" i="81"/>
  <c r="F18" i="81"/>
  <c r="F17" i="81"/>
  <c r="F16" i="81"/>
  <c r="F15" i="81"/>
  <c r="F14" i="81"/>
  <c r="F13" i="81"/>
  <c r="F12" i="81"/>
  <c r="F11" i="81"/>
  <c r="F26" i="80"/>
  <c r="F25" i="80"/>
  <c r="F24" i="80"/>
  <c r="F23" i="80"/>
  <c r="F22" i="80"/>
  <c r="F21" i="80"/>
  <c r="F20" i="80"/>
  <c r="F18" i="80"/>
  <c r="F17" i="80"/>
  <c r="F16" i="80"/>
  <c r="F15" i="80"/>
  <c r="F14" i="80"/>
  <c r="F13" i="80"/>
  <c r="F12" i="80"/>
  <c r="F11" i="80"/>
  <c r="F26" i="79"/>
  <c r="F25" i="79"/>
  <c r="F24" i="79"/>
  <c r="F23" i="79"/>
  <c r="F22" i="79"/>
  <c r="F21" i="79"/>
  <c r="F20" i="79"/>
  <c r="F18" i="79"/>
  <c r="F17" i="79"/>
  <c r="F16" i="79"/>
  <c r="F15" i="79"/>
  <c r="F14" i="79"/>
  <c r="F13" i="79"/>
  <c r="F12" i="79"/>
  <c r="F11" i="79"/>
  <c r="F26" i="78"/>
  <c r="F25" i="78"/>
  <c r="F24" i="78"/>
  <c r="F23" i="78"/>
  <c r="F22" i="78"/>
  <c r="F21" i="78"/>
  <c r="F20" i="78"/>
  <c r="F18" i="78"/>
  <c r="F17" i="78"/>
  <c r="F16" i="78"/>
  <c r="F15" i="78"/>
  <c r="F14" i="78"/>
  <c r="F13" i="78"/>
  <c r="F12" i="78"/>
  <c r="F11" i="78"/>
  <c r="F26" i="77"/>
  <c r="F25" i="77"/>
  <c r="F24" i="77"/>
  <c r="F23" i="77"/>
  <c r="F22" i="77"/>
  <c r="F21" i="77"/>
  <c r="F20" i="77"/>
  <c r="F18" i="77"/>
  <c r="F17" i="77"/>
  <c r="F16" i="77"/>
  <c r="F15" i="77"/>
  <c r="F14" i="77"/>
  <c r="F13" i="77"/>
  <c r="F12" i="77"/>
  <c r="F11" i="77"/>
  <c r="F26" i="76"/>
  <c r="F25" i="76"/>
  <c r="F24" i="76"/>
  <c r="F23" i="76"/>
  <c r="F22" i="76"/>
  <c r="F21" i="76"/>
  <c r="F20" i="76"/>
  <c r="F18" i="76"/>
  <c r="F17" i="76"/>
  <c r="F16" i="76"/>
  <c r="F15" i="76"/>
  <c r="F14" i="76"/>
  <c r="F13" i="76"/>
  <c r="F12" i="76"/>
  <c r="F11" i="76"/>
  <c r="F26" i="75"/>
  <c r="F25" i="75"/>
  <c r="F24" i="75"/>
  <c r="F23" i="75"/>
  <c r="F22" i="75"/>
  <c r="F21" i="75"/>
  <c r="F20" i="75"/>
  <c r="F19" i="75"/>
  <c r="F18" i="75"/>
  <c r="F17" i="75"/>
  <c r="F16" i="75"/>
  <c r="F15" i="75"/>
  <c r="F14" i="75"/>
  <c r="F13" i="75"/>
  <c r="F12" i="75"/>
  <c r="F11" i="75"/>
  <c r="F26" i="73"/>
  <c r="F25" i="73"/>
  <c r="F24" i="73"/>
  <c r="F23" i="73"/>
  <c r="F22" i="73"/>
  <c r="F21" i="73"/>
  <c r="F18" i="73"/>
  <c r="F17" i="73"/>
  <c r="F16" i="73"/>
  <c r="F15" i="73"/>
  <c r="F14" i="73"/>
  <c r="F13" i="73"/>
  <c r="F12" i="73"/>
  <c r="F11" i="73"/>
  <c r="F26" i="72"/>
  <c r="F25" i="72"/>
  <c r="F24" i="72"/>
  <c r="F23" i="72"/>
  <c r="F22" i="72"/>
  <c r="F21" i="72"/>
  <c r="F20" i="72"/>
  <c r="F18" i="72"/>
  <c r="F17" i="72"/>
  <c r="F16" i="72"/>
  <c r="F15" i="72"/>
  <c r="F14" i="72"/>
  <c r="F13" i="72"/>
  <c r="F12" i="72"/>
  <c r="F11" i="72"/>
  <c r="F26" i="71"/>
  <c r="F25" i="71"/>
  <c r="F24" i="71"/>
  <c r="F23" i="71"/>
  <c r="F22" i="71"/>
  <c r="F21" i="71"/>
  <c r="F20" i="71"/>
  <c r="F18" i="71"/>
  <c r="F17" i="71"/>
  <c r="F16" i="71"/>
  <c r="F15" i="71"/>
  <c r="F14" i="71"/>
  <c r="F13" i="71"/>
  <c r="F12" i="71"/>
  <c r="F11" i="71"/>
  <c r="F26" i="70"/>
  <c r="F25" i="70"/>
  <c r="F24" i="70"/>
  <c r="F23" i="70"/>
  <c r="F22" i="70"/>
  <c r="F21" i="70"/>
  <c r="F20" i="70"/>
  <c r="F18" i="70"/>
  <c r="F17" i="70"/>
  <c r="F16" i="70"/>
  <c r="F15" i="70"/>
  <c r="F14" i="70"/>
  <c r="F13" i="70"/>
  <c r="F12" i="70"/>
  <c r="F11" i="70"/>
  <c r="F26" i="69"/>
  <c r="F25" i="69"/>
  <c r="F24" i="69"/>
  <c r="F23" i="69"/>
  <c r="F22" i="69"/>
  <c r="F21" i="69"/>
  <c r="F20" i="69"/>
  <c r="F19" i="69"/>
  <c r="F18" i="69"/>
  <c r="F17" i="69"/>
  <c r="F16" i="69"/>
  <c r="F15" i="69"/>
  <c r="F14" i="69"/>
  <c r="F13" i="69"/>
  <c r="F12" i="69"/>
  <c r="F11" i="69"/>
  <c r="F26" i="68"/>
  <c r="F25" i="68"/>
  <c r="F24" i="68"/>
  <c r="F23" i="68"/>
  <c r="F22" i="68"/>
  <c r="F21" i="68"/>
  <c r="F20" i="68"/>
  <c r="F19" i="68"/>
  <c r="F18" i="68"/>
  <c r="F17" i="68"/>
  <c r="F16" i="68"/>
  <c r="F15" i="68"/>
  <c r="F14" i="68"/>
  <c r="F13" i="68"/>
  <c r="F12" i="68"/>
  <c r="F11" i="68"/>
  <c r="F26" i="67"/>
  <c r="F25" i="67"/>
  <c r="F24" i="67"/>
  <c r="F23" i="67"/>
  <c r="F22" i="67"/>
  <c r="F21" i="67"/>
  <c r="F20" i="67"/>
  <c r="F18" i="67"/>
  <c r="F17" i="67"/>
  <c r="F16" i="67"/>
  <c r="F15" i="67"/>
  <c r="F14" i="67"/>
  <c r="F13" i="67"/>
  <c r="F12" i="67"/>
  <c r="F11" i="67"/>
  <c r="F26" i="66"/>
  <c r="F25" i="66"/>
  <c r="F24" i="66"/>
  <c r="F23" i="66"/>
  <c r="F22" i="66"/>
  <c r="F21" i="66"/>
  <c r="F20" i="66"/>
  <c r="F18" i="66"/>
  <c r="F17" i="66"/>
  <c r="F16" i="66"/>
  <c r="F15" i="66"/>
  <c r="F14" i="66"/>
  <c r="F13" i="66"/>
  <c r="F12" i="66"/>
  <c r="F11" i="66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26" i="64"/>
  <c r="F25" i="64"/>
  <c r="F24" i="64"/>
  <c r="F23" i="64"/>
  <c r="F22" i="64"/>
  <c r="F21" i="64"/>
  <c r="F20" i="64"/>
  <c r="F18" i="64"/>
  <c r="F17" i="64"/>
  <c r="F16" i="64"/>
  <c r="F15" i="64"/>
  <c r="F14" i="64"/>
  <c r="F13" i="64"/>
  <c r="F12" i="64"/>
  <c r="F11" i="64"/>
  <c r="F26" i="63"/>
  <c r="F25" i="63"/>
  <c r="F24" i="63"/>
  <c r="F23" i="63"/>
  <c r="F22" i="63"/>
  <c r="F21" i="63"/>
  <c r="F20" i="63"/>
  <c r="F18" i="63"/>
  <c r="F17" i="63"/>
  <c r="F16" i="63"/>
  <c r="F15" i="63"/>
  <c r="F14" i="63"/>
  <c r="F13" i="63"/>
  <c r="F12" i="63"/>
  <c r="F11" i="63"/>
  <c r="F26" i="62"/>
  <c r="F25" i="62"/>
  <c r="F24" i="62"/>
  <c r="F23" i="62"/>
  <c r="F22" i="62"/>
  <c r="F21" i="62"/>
  <c r="F20" i="62"/>
  <c r="F19" i="62"/>
  <c r="F18" i="62"/>
  <c r="F17" i="62"/>
  <c r="F16" i="62"/>
  <c r="F15" i="62"/>
  <c r="F14" i="62"/>
  <c r="F13" i="62"/>
  <c r="F12" i="62"/>
  <c r="F11" i="62"/>
  <c r="F26" i="61"/>
  <c r="F25" i="61"/>
  <c r="F24" i="61"/>
  <c r="F23" i="61"/>
  <c r="F22" i="61"/>
  <c r="F21" i="61"/>
  <c r="F20" i="61"/>
  <c r="F18" i="61"/>
  <c r="F17" i="61"/>
  <c r="F16" i="61"/>
  <c r="F15" i="61"/>
  <c r="F14" i="61"/>
  <c r="F13" i="61"/>
  <c r="F12" i="61"/>
  <c r="F11" i="61"/>
  <c r="F26" i="59"/>
  <c r="F25" i="59"/>
  <c r="F24" i="59"/>
  <c r="F23" i="59"/>
  <c r="F22" i="59"/>
  <c r="F21" i="59"/>
  <c r="F20" i="59"/>
  <c r="F18" i="59"/>
  <c r="F17" i="59"/>
  <c r="F16" i="59"/>
  <c r="F15" i="59"/>
  <c r="F14" i="59"/>
  <c r="F13" i="59"/>
  <c r="F12" i="59"/>
  <c r="F11" i="59"/>
  <c r="F26" i="58"/>
  <c r="F25" i="58"/>
  <c r="F24" i="58"/>
  <c r="F23" i="58"/>
  <c r="F22" i="58"/>
  <c r="F21" i="58"/>
  <c r="F20" i="58"/>
  <c r="F18" i="58"/>
  <c r="F17" i="58"/>
  <c r="F16" i="58"/>
  <c r="F15" i="58"/>
  <c r="F14" i="58"/>
  <c r="F13" i="58"/>
  <c r="F12" i="58"/>
  <c r="F11" i="58"/>
  <c r="F26" i="57"/>
  <c r="F25" i="57"/>
  <c r="F24" i="57"/>
  <c r="F23" i="57"/>
  <c r="F22" i="57"/>
  <c r="F21" i="57"/>
  <c r="F20" i="57"/>
  <c r="F18" i="57"/>
  <c r="F17" i="57"/>
  <c r="F16" i="57"/>
  <c r="F15" i="57"/>
  <c r="F14" i="57"/>
  <c r="F13" i="57"/>
  <c r="F12" i="57"/>
  <c r="F11" i="57"/>
  <c r="F26" i="56"/>
  <c r="F25" i="56"/>
  <c r="F24" i="56"/>
  <c r="F23" i="56"/>
  <c r="F22" i="56"/>
  <c r="F21" i="56"/>
  <c r="F20" i="56"/>
  <c r="F19" i="56"/>
  <c r="F18" i="56"/>
  <c r="F17" i="56"/>
  <c r="F16" i="56"/>
  <c r="F15" i="56"/>
  <c r="F14" i="56"/>
  <c r="F13" i="56"/>
  <c r="F12" i="56"/>
  <c r="F11" i="56"/>
  <c r="F26" i="9"/>
  <c r="F25" i="9"/>
  <c r="F24" i="9"/>
  <c r="F23" i="9"/>
  <c r="F22" i="9"/>
  <c r="F21" i="9"/>
  <c r="F20" i="9"/>
  <c r="F18" i="9"/>
  <c r="F17" i="9"/>
  <c r="F16" i="9"/>
  <c r="F15" i="9"/>
  <c r="F14" i="9"/>
  <c r="F13" i="9"/>
  <c r="F12" i="9"/>
  <c r="F11" i="9"/>
  <c r="H10" i="86" l="1"/>
  <c r="I10" i="86" s="1"/>
  <c r="H10" i="85"/>
  <c r="I10" i="85" s="1"/>
  <c r="H10" i="84"/>
  <c r="I10" i="84" s="1"/>
  <c r="H10" i="80"/>
  <c r="I10" i="80" s="1"/>
  <c r="H10" i="78"/>
  <c r="I10" i="78" s="1"/>
  <c r="H10" i="75"/>
  <c r="I10" i="75" s="1"/>
  <c r="H10" i="73"/>
  <c r="I10" i="73" s="1"/>
  <c r="H10" i="71"/>
  <c r="I10" i="71" s="1"/>
  <c r="H10" i="70"/>
  <c r="I10" i="70" s="1"/>
  <c r="H10" i="69"/>
  <c r="I10" i="69" s="1"/>
  <c r="H10" i="68"/>
  <c r="I10" i="68" s="1"/>
  <c r="H10" i="65"/>
  <c r="I10" i="65" s="1"/>
  <c r="H10" i="64"/>
  <c r="I10" i="64" s="1"/>
  <c r="H10" i="63"/>
  <c r="I10" i="63" s="1"/>
  <c r="H10" i="62"/>
  <c r="I10" i="62" s="1"/>
  <c r="H10" i="58"/>
  <c r="I10" i="58" s="1"/>
  <c r="H10" i="60"/>
  <c r="I10" i="60" s="1"/>
</calcChain>
</file>

<file path=xl/sharedStrings.xml><?xml version="1.0" encoding="utf-8"?>
<sst xmlns="http://schemas.openxmlformats.org/spreadsheetml/2006/main" count="1584" uniqueCount="78">
  <si>
    <t>Наименование ПБС</t>
  </si>
  <si>
    <t>Направление мониторинга качества финансового менеджмента</t>
  </si>
  <si>
    <t>Наименование показателя качества финансового менеджмента</t>
  </si>
  <si>
    <t>Оценка показателя качества финансового менеджмента</t>
  </si>
  <si>
    <t>Процент отклонения оценки показателя качества финансового менеджмента от целевого значения в отрицательную сторону</t>
  </si>
  <si>
    <t>Балльная оценка по направлению мониторинга качества финансового менеджмента</t>
  </si>
  <si>
    <t>Итоговая балльная оценка</t>
  </si>
  <si>
    <t>Уровень качества финансового менеджмента</t>
  </si>
  <si>
    <t>Финансовое планирование</t>
  </si>
  <si>
    <t>Своевременность и полнота представления ПБС министерству материалов по формам расчетов и обоснований, направленным министерством в МФ и НП, для формирования бюджета на очередной финансовый год и плановый период</t>
  </si>
  <si>
    <t>Оценка своевременности и полноты представления обоснований (расчетов) плановых сметных показателей на очередной финансовый год и плановый период, а также оценка своевременности и полноты размещения на сайте www.bus.gov.ru в информационно-телекоммуникационной сети "Интернет" показателей бюджетной сметы (ее изменений)</t>
  </si>
  <si>
    <t>Количество изменений, внесенных в бюджетную смету</t>
  </si>
  <si>
    <t>Объем перераспределенных ассигнований</t>
  </si>
  <si>
    <t>Исполнение бюджета по расходам</t>
  </si>
  <si>
    <t>Уровень исполнения бюджета по расходам</t>
  </si>
  <si>
    <t>Качество работы с просроченной кредиторской задолженностью ПБС в отчетном периоде</t>
  </si>
  <si>
    <t>Исполнение бюджета по доходам</t>
  </si>
  <si>
    <t>Качество работы с просроченной дебиторской задолженностью по доходам ПБС в отчетном периоде</t>
  </si>
  <si>
    <t>Составление и представление годовой бюджетной отчетности</t>
  </si>
  <si>
    <t>Своевременность представления годовой бюджетной отчетности</t>
  </si>
  <si>
    <t>Качество представленных форм годовой бюджетной отчетности, степень достоверности бюджетной отчетности</t>
  </si>
  <si>
    <t>Осуществление закупок товаров, работ, услуг для обеспечения государственных нужд</t>
  </si>
  <si>
    <t>Нарушения, выявленные в ходе проведения ведомственного контроля в сфере закупок</t>
  </si>
  <si>
    <t>Полнота принятия бюджетных обязательств, связанных с закупкой товаров, работ, услуг, в отчетном периоде</t>
  </si>
  <si>
    <t>Управление активами</t>
  </si>
  <si>
    <t>Доля недостач и хищений денежных средств и материальных ценностей</t>
  </si>
  <si>
    <t>Доля неликвидных материальных запасов</t>
  </si>
  <si>
    <t>Организация и осуществление внутреннего финансового аудита</t>
  </si>
  <si>
    <t>Организация внутреннего финансового аудита</t>
  </si>
  <si>
    <t>Качество организации внутреннего финансового аудита</t>
  </si>
  <si>
    <t>Качество планирования внутреннего финансового аудита</t>
  </si>
  <si>
    <t>Качество составления отчетности о результатах аудиторских мероприятий</t>
  </si>
  <si>
    <t>ОТЧЕТ</t>
  </si>
  <si>
    <t>о результатах мониторинга качества финансового менеджмента</t>
  </si>
  <si>
    <t>получателей бюджетных средств, подведомственных министерству</t>
  </si>
  <si>
    <t>труда и социального развития Новосибирской области,</t>
  </si>
  <si>
    <t>Заместитель начальника управления - начальник отдела экономического анализа и финансового планирования</t>
  </si>
  <si>
    <t>(подпись)</t>
  </si>
  <si>
    <t>(расшифровка подписи)</t>
  </si>
  <si>
    <t>"____" __________ 20___ г.</t>
  </si>
  <si>
    <t>А.В. Медведев</t>
  </si>
  <si>
    <t>Р.В. Романенко</t>
  </si>
  <si>
    <t>Начальник                              планово - финансового управления</t>
  </si>
  <si>
    <t>за __2020__ год</t>
  </si>
  <si>
    <t>Целевое значение показателей качества финансового менеджмента: ____3_______ баллов.</t>
  </si>
  <si>
    <t>ГКУ НСО ЦЗН Баганского района</t>
  </si>
  <si>
    <t>-</t>
  </si>
  <si>
    <t>ГКУ НСО ЦЗН г.Барабинска</t>
  </si>
  <si>
    <t>ГКУ НСО ЦЗН г.Бердска</t>
  </si>
  <si>
    <t>ГКУ НСО ЦЗН Болотнинского района</t>
  </si>
  <si>
    <t>ГКУ НСО ЦЗН Венгеровского района</t>
  </si>
  <si>
    <t>ГКУ НСО ЦЗН Доволенского района</t>
  </si>
  <si>
    <t>ГКУ НСО ЦЗН Здвинского района</t>
  </si>
  <si>
    <t>ГКУ НСО ЦЗН г.Искитима</t>
  </si>
  <si>
    <t>ГКУ НСО ЦЗН Карасукского района</t>
  </si>
  <si>
    <t>ГКУ НСО ЦЗН Каргатского района</t>
  </si>
  <si>
    <t>ГКУ НСО ЦЗН Колыванского района</t>
  </si>
  <si>
    <t>ГКУ НСО ЦЗН Коченевского района</t>
  </si>
  <si>
    <t>ГКУ НСО ЦЗН Кочковского района</t>
  </si>
  <si>
    <t>ГКУ НСО ЦЗН Краснозерского района</t>
  </si>
  <si>
    <t>ГКУ НСО ЦЗН г.Куйбышева</t>
  </si>
  <si>
    <t>ГКУ НСО ЦЗН Купинского района</t>
  </si>
  <si>
    <t>ГКУ НСО ЦЗН Кыштовского района</t>
  </si>
  <si>
    <t>ГКУ НСО ЦЗН Маслянинского района</t>
  </si>
  <si>
    <t>ГКУ НСО ЦЗН Мошковского района</t>
  </si>
  <si>
    <t>ГКУ НСО ЦЗН Новосибирского района</t>
  </si>
  <si>
    <t>ГКУ НСО ЦЗН Ордынского района</t>
  </si>
  <si>
    <t>ГКУ НСО ЦЗН Северного района</t>
  </si>
  <si>
    <t>ГКУ НСО ЦЗН Сузунского района</t>
  </si>
  <si>
    <t>ГКУ НСО ЦЗН г.Татарска</t>
  </si>
  <si>
    <t>ГКУ НСО ЦЗН Тогучинского района</t>
  </si>
  <si>
    <t>ГКУ НСО ЦЗН Убинского района</t>
  </si>
  <si>
    <t>ГКУ НСО ЦЗН Усть-Таркского района</t>
  </si>
  <si>
    <t>ГКУ НСО ЦЗН Чановского района</t>
  </si>
  <si>
    <t>ГКУ НСО ЦЗН Черепановского района</t>
  </si>
  <si>
    <t>ГКУ НСО ЦЗН Чистоозерного района</t>
  </si>
  <si>
    <t>ГКУ НСО ЦЗН Чулымского района</t>
  </si>
  <si>
    <t>ГКУ НСО ЦЗН г.Новосибирска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</si>
</sst>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2" fontId="0" fillId="0" borderId="0" xfId="0" applyNumberFormat="1" applyFont="1"/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B10" sqref="B10:B26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3.4257812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45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8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A1:I1"/>
    <mergeCell ref="A2:I2"/>
    <mergeCell ref="A3:I3"/>
    <mergeCell ref="A4:I4"/>
    <mergeCell ref="A5:I5"/>
    <mergeCell ref="B10:B26"/>
    <mergeCell ref="C10:C13"/>
    <mergeCell ref="G10:G13"/>
    <mergeCell ref="H10:H26"/>
    <mergeCell ref="I10:I26"/>
    <mergeCell ref="C19:C20"/>
    <mergeCell ref="G17:G18"/>
    <mergeCell ref="G19:G20"/>
    <mergeCell ref="G21:G22"/>
    <mergeCell ref="G23:G26"/>
    <mergeCell ref="C21:C22"/>
    <mergeCell ref="C23:C26"/>
    <mergeCell ref="C14:C15"/>
    <mergeCell ref="G14:G15"/>
    <mergeCell ref="C17:C18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62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64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65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69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70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4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73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4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75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54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2.58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>
        <v>2</v>
      </c>
      <c r="F19" s="8">
        <f t="shared" si="1"/>
        <v>33.333333333333343</v>
      </c>
      <c r="G19" s="24">
        <f>(E19+E20)/2</f>
        <v>2.5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63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2.58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2.5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2</v>
      </c>
      <c r="F22" s="8">
        <f t="shared" si="1"/>
        <v>33.333333333333343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67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2.58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2.5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2</v>
      </c>
      <c r="F22" s="8">
        <f t="shared" si="1"/>
        <v>33.333333333333343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28515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47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8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  <c r="G27" s="15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48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68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2.58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2.5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2</v>
      </c>
      <c r="F22" s="8">
        <f t="shared" si="1"/>
        <v>33.333333333333343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4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76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2.5</v>
      </c>
      <c r="H10" s="24">
        <f>ROUND((G10*0.1+G14*0.4+G16*0.2+G17*0.1+G19*0.05+G21*0.05+G23*0.1),2)</f>
        <v>2.5499999999999998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1</v>
      </c>
      <c r="F13" s="8">
        <f t="shared" si="0"/>
        <v>66.666666666666671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48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2.5299999999999998</v>
      </c>
      <c r="I10" s="25" t="str">
        <f>IF(H10&gt;=2.55,"Высокий",IF(H10&gt;=1.9,"Хороший",IF(H10&gt;=0.9,"Удовлетворительный","Неудовлетворительный")))</f>
        <v>Хороший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>
        <v>0</v>
      </c>
      <c r="F19" s="8">
        <f t="shared" si="1"/>
        <v>100</v>
      </c>
      <c r="G19" s="24">
        <f>(E19+E20)/2</f>
        <v>1.5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52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2.5299999999999998</v>
      </c>
      <c r="I10" s="25" t="str">
        <f>IF(H10&gt;=2.55,"Высокий",IF(H10&gt;=1.9,"Хороший",IF(H10&gt;=0.9,"Удовлетворительный","Неудовлетворительный")))</f>
        <v>Хороший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2.25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0</v>
      </c>
      <c r="F26" s="8">
        <f t="shared" si="1"/>
        <v>100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55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2.5299999999999998</v>
      </c>
      <c r="I10" s="25" t="str">
        <f>IF(H10&gt;=2.55,"Высокий",IF(H10&gt;=1.9,"Хороший",IF(H10&gt;=0.9,"Удовлетворительный","Неудовлетворительный")))</f>
        <v>Хороший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1.5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0</v>
      </c>
      <c r="F22" s="8">
        <f t="shared" si="1"/>
        <v>100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57</v>
      </c>
      <c r="C10" s="23" t="s">
        <v>8</v>
      </c>
      <c r="D10" s="6" t="s">
        <v>9</v>
      </c>
      <c r="E10" s="1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2.5299999999999998</v>
      </c>
      <c r="I10" s="25" t="str">
        <f>IF(H10&gt;=2.55,"Высокий",IF(H10&gt;=1.9,"Хороший",IF(H10&gt;=0.9,"Удовлетворительный","Неудовлетворительный")))</f>
        <v>Хороший</v>
      </c>
      <c r="J10" s="5"/>
    </row>
    <row r="11" spans="1:10" ht="183" customHeight="1" x14ac:dyDescent="0.25">
      <c r="B11" s="22"/>
      <c r="C11" s="23"/>
      <c r="D11" s="6" t="s">
        <v>10</v>
      </c>
      <c r="E11" s="1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1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1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1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1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1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1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1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17">
        <v>0</v>
      </c>
      <c r="F19" s="8">
        <f t="shared" si="1"/>
        <v>100</v>
      </c>
      <c r="G19" s="24">
        <f>(E19+E20)/2</f>
        <v>1.5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18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1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1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19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1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1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1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60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2.5299999999999998</v>
      </c>
      <c r="I10" s="25" t="str">
        <f>IF(H10&gt;=2.55,"Высокий",IF(H10&gt;=1.9,"Хороший",IF(H10&gt;=0.9,"Удовлетворительный","Неудовлетворительный")))</f>
        <v>Хороший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>
        <v>0</v>
      </c>
      <c r="F19" s="8">
        <f t="shared" si="1"/>
        <v>100</v>
      </c>
      <c r="G19" s="24">
        <f>(E19+E20)/2</f>
        <v>1.5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66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2.5299999999999998</v>
      </c>
      <c r="I10" s="25" t="str">
        <f>IF(H10&gt;=2.55,"Высокий",IF(H10&gt;=1.9,"Хороший",IF(H10&gt;=0.9,"Удовлетворительный","Неудовлетворительный")))</f>
        <v>Хороший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>
        <v>0</v>
      </c>
      <c r="F19" s="8">
        <f t="shared" si="1"/>
        <v>100</v>
      </c>
      <c r="G19" s="24">
        <f>(E19+E20)/2</f>
        <v>1.5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71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2.5299999999999998</v>
      </c>
      <c r="I10" s="25" t="str">
        <f>IF(H10&gt;=2.55,"Высокий",IF(H10&gt;=1.9,"Хороший",IF(H10&gt;=0.9,"Удовлетворительный","Неудовлетворительный")))</f>
        <v>Хороший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1.5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0</v>
      </c>
      <c r="F22" s="8">
        <f t="shared" si="1"/>
        <v>100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72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2.25</v>
      </c>
      <c r="H10" s="24">
        <f>ROUND((G10*0.1+G14*0.4+G16*0.2+G17*0.1+G19*0.05+G21*0.05+G23*0.1),2)</f>
        <v>2.5299999999999998</v>
      </c>
      <c r="I10" s="25" t="str">
        <f>IF(H10&gt;=2.55,"Высокий",IF(H10&gt;=1.9,"Хороший",IF(H10&gt;=0.9,"Удовлетворительный","Неудовлетворительный")))</f>
        <v>Хороший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0</v>
      </c>
      <c r="F13" s="8">
        <f t="shared" si="0"/>
        <v>100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49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8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4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74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2.5299999999999998</v>
      </c>
      <c r="I10" s="25" t="str">
        <f>IF(H10&gt;=2.55,"Высокий",IF(H10&gt;=1.9,"Хороший",IF(H10&gt;=0.9,"Удовлетворительный","Неудовлетворительный")))</f>
        <v>Хороший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>
        <v>0</v>
      </c>
      <c r="F19" s="8">
        <f t="shared" si="1"/>
        <v>100</v>
      </c>
      <c r="G19" s="24">
        <f>(E19+E20)/2</f>
        <v>1.5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61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2.4500000000000002</v>
      </c>
      <c r="I10" s="25" t="str">
        <f>IF(H10&gt;=2.55,"Высокий",IF(H10&gt;=1.9,"Хороший",IF(H10&gt;=0.9,"Удовлетворительный","Неудовлетворительный")))</f>
        <v>Хороший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>
        <v>0</v>
      </c>
      <c r="F19" s="8">
        <f t="shared" si="1"/>
        <v>100</v>
      </c>
      <c r="G19" s="24">
        <f>(E19+E20)/2</f>
        <v>1.5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2.25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0</v>
      </c>
      <c r="F26" s="8">
        <f t="shared" si="1"/>
        <v>100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B9" sqref="B9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4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77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2.23</v>
      </c>
      <c r="I10" s="25" t="str">
        <f>IF(H10&gt;=2.55,"Высокий",IF(H10&gt;=1.9,"Хороший",IF(H10&gt;=0.9,"Удовлетворительный","Неудовлетворительный")))</f>
        <v>Хороший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>
        <v>0</v>
      </c>
      <c r="F19" s="8">
        <f t="shared" si="1"/>
        <v>100</v>
      </c>
      <c r="G19" s="24">
        <f>(E19+E20)/2</f>
        <v>1.5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0</v>
      </c>
      <c r="F23" s="8">
        <f t="shared" si="1"/>
        <v>100</v>
      </c>
      <c r="G23" s="24">
        <f>(E23+E24+E25+E26)/4</f>
        <v>0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0</v>
      </c>
      <c r="F24" s="8">
        <f t="shared" si="1"/>
        <v>100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0</v>
      </c>
      <c r="F25" s="8">
        <f t="shared" si="1"/>
        <v>100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0</v>
      </c>
      <c r="F26" s="8">
        <f t="shared" si="1"/>
        <v>100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50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51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53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56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58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I1"/>
    </sheetView>
  </sheetViews>
  <sheetFormatPr defaultRowHeight="15" x14ac:dyDescent="0.25"/>
  <cols>
    <col min="1" max="1" width="9.140625" style="1"/>
    <col min="2" max="2" width="19.140625" style="1" customWidth="1"/>
    <col min="3" max="3" width="21.42578125" style="1" customWidth="1"/>
    <col min="4" max="4" width="34" style="1" customWidth="1"/>
    <col min="5" max="5" width="17.7109375" style="1" customWidth="1"/>
    <col min="6" max="6" width="20.28515625" style="1" customWidth="1"/>
    <col min="7" max="7" width="13.85546875" style="1" customWidth="1"/>
    <col min="8" max="8" width="11.85546875" style="1" customWidth="1"/>
    <col min="9" max="9" width="22.85546875" style="1" customWidth="1"/>
    <col min="10" max="16384" width="9.140625" style="1"/>
  </cols>
  <sheetData>
    <row r="1" spans="1:10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10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</row>
    <row r="4" spans="1:10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</row>
    <row r="5" spans="1:10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</row>
    <row r="6" spans="1:10" x14ac:dyDescent="0.25">
      <c r="A6" s="2"/>
    </row>
    <row r="7" spans="1:10" x14ac:dyDescent="0.25">
      <c r="B7" s="3" t="s">
        <v>44</v>
      </c>
    </row>
    <row r="8" spans="1:10" x14ac:dyDescent="0.25">
      <c r="B8" s="2"/>
    </row>
    <row r="9" spans="1:10" ht="131.25" customHeight="1" x14ac:dyDescent="0.25"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5"/>
    </row>
    <row r="10" spans="1:10" ht="125.25" customHeight="1" x14ac:dyDescent="0.25">
      <c r="B10" s="22" t="s">
        <v>59</v>
      </c>
      <c r="C10" s="23" t="s">
        <v>8</v>
      </c>
      <c r="D10" s="6" t="s">
        <v>9</v>
      </c>
      <c r="E10" s="7">
        <v>3</v>
      </c>
      <c r="F10" s="8">
        <f t="shared" ref="F10:F15" si="0">(E10/3*100-100)*-1</f>
        <v>0</v>
      </c>
      <c r="G10" s="24">
        <f>(E10+E11+E12+E13)/4</f>
        <v>3</v>
      </c>
      <c r="H10" s="24">
        <f>ROUND((G10*0.1+G14*0.4+G16*0.2+G17*0.1+G19*0.05+G21*0.05+G23*0.1),2)</f>
        <v>2.6</v>
      </c>
      <c r="I10" s="25" t="str">
        <f>IF(H10&gt;=2.55,"Высокий",IF(H10&gt;=1.9,"Хороший",IF(H10&gt;=0.9,"Удовлетворительный","Неудовлетворительный")))</f>
        <v>Высокий</v>
      </c>
      <c r="J10" s="5"/>
    </row>
    <row r="11" spans="1:10" ht="183" customHeight="1" x14ac:dyDescent="0.25">
      <c r="B11" s="22"/>
      <c r="C11" s="23"/>
      <c r="D11" s="6" t="s">
        <v>10</v>
      </c>
      <c r="E11" s="7">
        <v>3</v>
      </c>
      <c r="F11" s="8">
        <f t="shared" si="0"/>
        <v>0</v>
      </c>
      <c r="G11" s="24"/>
      <c r="H11" s="24"/>
      <c r="I11" s="25"/>
      <c r="J11" s="5"/>
    </row>
    <row r="12" spans="1:10" ht="35.25" customHeight="1" x14ac:dyDescent="0.25">
      <c r="B12" s="22"/>
      <c r="C12" s="23"/>
      <c r="D12" s="6" t="s">
        <v>11</v>
      </c>
      <c r="E12" s="7">
        <v>3</v>
      </c>
      <c r="F12" s="8">
        <f t="shared" si="0"/>
        <v>0</v>
      </c>
      <c r="G12" s="24"/>
      <c r="H12" s="24"/>
      <c r="I12" s="25"/>
      <c r="J12" s="5"/>
    </row>
    <row r="13" spans="1:10" ht="28.5" customHeight="1" x14ac:dyDescent="0.25">
      <c r="B13" s="22"/>
      <c r="C13" s="23"/>
      <c r="D13" s="6" t="s">
        <v>12</v>
      </c>
      <c r="E13" s="7">
        <v>3</v>
      </c>
      <c r="F13" s="8">
        <f t="shared" si="0"/>
        <v>0</v>
      </c>
      <c r="G13" s="24"/>
      <c r="H13" s="24"/>
      <c r="I13" s="25"/>
      <c r="J13" s="5"/>
    </row>
    <row r="14" spans="1:10" ht="29.25" customHeight="1" x14ac:dyDescent="0.25">
      <c r="B14" s="22"/>
      <c r="C14" s="23" t="s">
        <v>13</v>
      </c>
      <c r="D14" s="6" t="s">
        <v>14</v>
      </c>
      <c r="E14" s="7">
        <v>3</v>
      </c>
      <c r="F14" s="8">
        <f t="shared" si="0"/>
        <v>0</v>
      </c>
      <c r="G14" s="24">
        <f>(E14+E15)/2</f>
        <v>3</v>
      </c>
      <c r="H14" s="24"/>
      <c r="I14" s="25"/>
      <c r="J14" s="5"/>
    </row>
    <row r="15" spans="1:10" ht="49.5" customHeight="1" x14ac:dyDescent="0.25">
      <c r="B15" s="22"/>
      <c r="C15" s="23"/>
      <c r="D15" s="6" t="s">
        <v>15</v>
      </c>
      <c r="E15" s="7">
        <v>3</v>
      </c>
      <c r="F15" s="8">
        <f t="shared" si="0"/>
        <v>0</v>
      </c>
      <c r="G15" s="24"/>
      <c r="H15" s="24"/>
      <c r="I15" s="25"/>
      <c r="J15" s="5"/>
    </row>
    <row r="16" spans="1:10" ht="53.25" customHeight="1" x14ac:dyDescent="0.25">
      <c r="B16" s="22"/>
      <c r="C16" s="9" t="s">
        <v>16</v>
      </c>
      <c r="D16" s="6" t="s">
        <v>17</v>
      </c>
      <c r="E16" s="7">
        <v>1</v>
      </c>
      <c r="F16" s="8">
        <f>(E16/1*100-100)*-1</f>
        <v>0</v>
      </c>
      <c r="G16" s="16">
        <f>E16</f>
        <v>1</v>
      </c>
      <c r="H16" s="24"/>
      <c r="I16" s="25"/>
      <c r="J16" s="5"/>
    </row>
    <row r="17" spans="2:10" ht="37.5" customHeight="1" x14ac:dyDescent="0.25">
      <c r="B17" s="22"/>
      <c r="C17" s="23" t="s">
        <v>18</v>
      </c>
      <c r="D17" s="10" t="s">
        <v>19</v>
      </c>
      <c r="E17" s="7">
        <v>3</v>
      </c>
      <c r="F17" s="8">
        <f t="shared" ref="F17:F26" si="1">(E17/3*100-100)*-1</f>
        <v>0</v>
      </c>
      <c r="G17" s="24">
        <f>(E17+E18)/2</f>
        <v>3</v>
      </c>
      <c r="H17" s="24"/>
      <c r="I17" s="25"/>
      <c r="J17" s="5"/>
    </row>
    <row r="18" spans="2:10" ht="60.75" customHeight="1" x14ac:dyDescent="0.25">
      <c r="B18" s="22"/>
      <c r="C18" s="23"/>
      <c r="D18" s="6" t="s">
        <v>20</v>
      </c>
      <c r="E18" s="7">
        <v>3</v>
      </c>
      <c r="F18" s="8">
        <f t="shared" si="1"/>
        <v>0</v>
      </c>
      <c r="G18" s="24"/>
      <c r="H18" s="24"/>
      <c r="I18" s="25"/>
      <c r="J18" s="5"/>
    </row>
    <row r="19" spans="2:10" ht="43.5" customHeight="1" x14ac:dyDescent="0.25">
      <c r="B19" s="22"/>
      <c r="C19" s="23" t="s">
        <v>21</v>
      </c>
      <c r="D19" s="10" t="s">
        <v>22</v>
      </c>
      <c r="E19" s="7" t="s">
        <v>46</v>
      </c>
      <c r="F19" s="7" t="s">
        <v>46</v>
      </c>
      <c r="G19" s="24">
        <f>E20</f>
        <v>3</v>
      </c>
      <c r="H19" s="24"/>
      <c r="I19" s="25"/>
      <c r="J19" s="5"/>
    </row>
    <row r="20" spans="2:10" ht="73.5" customHeight="1" x14ac:dyDescent="0.25">
      <c r="B20" s="22"/>
      <c r="C20" s="23"/>
      <c r="D20" s="6" t="s">
        <v>23</v>
      </c>
      <c r="E20" s="7">
        <v>3</v>
      </c>
      <c r="F20" s="8">
        <f t="shared" si="1"/>
        <v>0</v>
      </c>
      <c r="G20" s="24"/>
      <c r="H20" s="24"/>
      <c r="I20" s="25"/>
      <c r="J20" s="5"/>
    </row>
    <row r="21" spans="2:10" ht="46.5" customHeight="1" x14ac:dyDescent="0.25">
      <c r="B21" s="22"/>
      <c r="C21" s="23" t="s">
        <v>24</v>
      </c>
      <c r="D21" s="10" t="s">
        <v>25</v>
      </c>
      <c r="E21" s="7">
        <v>3</v>
      </c>
      <c r="F21" s="8">
        <f t="shared" si="1"/>
        <v>0</v>
      </c>
      <c r="G21" s="24">
        <f>(E21+E22)/2</f>
        <v>3</v>
      </c>
      <c r="H21" s="24"/>
      <c r="I21" s="25"/>
      <c r="J21" s="5"/>
    </row>
    <row r="22" spans="2:10" ht="33.75" customHeight="1" x14ac:dyDescent="0.25">
      <c r="B22" s="22"/>
      <c r="C22" s="23"/>
      <c r="D22" s="10" t="s">
        <v>26</v>
      </c>
      <c r="E22" s="7">
        <v>3</v>
      </c>
      <c r="F22" s="8">
        <f t="shared" si="1"/>
        <v>0</v>
      </c>
      <c r="G22" s="24"/>
      <c r="H22" s="24"/>
      <c r="I22" s="25"/>
      <c r="J22" s="5"/>
    </row>
    <row r="23" spans="2:10" ht="33" customHeight="1" x14ac:dyDescent="0.25">
      <c r="B23" s="22"/>
      <c r="C23" s="23" t="s">
        <v>27</v>
      </c>
      <c r="D23" s="10" t="s">
        <v>28</v>
      </c>
      <c r="E23" s="7">
        <v>3</v>
      </c>
      <c r="F23" s="8">
        <f t="shared" si="1"/>
        <v>0</v>
      </c>
      <c r="G23" s="24">
        <f>(E23+E24+E25+E26)/4</f>
        <v>3</v>
      </c>
      <c r="H23" s="24"/>
      <c r="I23" s="25"/>
      <c r="J23" s="5"/>
    </row>
    <row r="24" spans="2:10" ht="36.75" customHeight="1" x14ac:dyDescent="0.25">
      <c r="B24" s="22"/>
      <c r="C24" s="23"/>
      <c r="D24" s="10" t="s">
        <v>29</v>
      </c>
      <c r="E24" s="7">
        <v>3</v>
      </c>
      <c r="F24" s="8">
        <f t="shared" si="1"/>
        <v>0</v>
      </c>
      <c r="G24" s="24"/>
      <c r="H24" s="24"/>
      <c r="I24" s="25"/>
      <c r="J24" s="5"/>
    </row>
    <row r="25" spans="2:10" ht="37.5" customHeight="1" x14ac:dyDescent="0.25">
      <c r="B25" s="22"/>
      <c r="C25" s="23"/>
      <c r="D25" s="10" t="s">
        <v>30</v>
      </c>
      <c r="E25" s="7">
        <v>3</v>
      </c>
      <c r="F25" s="8">
        <f t="shared" si="1"/>
        <v>0</v>
      </c>
      <c r="G25" s="24"/>
      <c r="H25" s="24"/>
      <c r="I25" s="25"/>
      <c r="J25" s="5"/>
    </row>
    <row r="26" spans="2:10" ht="45.75" customHeight="1" x14ac:dyDescent="0.25">
      <c r="B26" s="22"/>
      <c r="C26" s="23"/>
      <c r="D26" s="10" t="s">
        <v>31</v>
      </c>
      <c r="E26" s="7">
        <v>3</v>
      </c>
      <c r="F26" s="8">
        <f t="shared" si="1"/>
        <v>0</v>
      </c>
      <c r="G26" s="24"/>
      <c r="H26" s="24"/>
      <c r="I26" s="25"/>
      <c r="J26" s="5"/>
    </row>
    <row r="27" spans="2:10" ht="24.75" customHeight="1" x14ac:dyDescent="0.25">
      <c r="B27" s="2"/>
    </row>
    <row r="28" spans="2:10" ht="129" customHeight="1" x14ac:dyDescent="0.25">
      <c r="B28" s="11" t="s">
        <v>36</v>
      </c>
      <c r="C28" s="5"/>
      <c r="D28" s="20"/>
      <c r="E28" s="12"/>
      <c r="F28" s="21" t="s">
        <v>40</v>
      </c>
    </row>
    <row r="29" spans="2:10" ht="57.75" customHeight="1" x14ac:dyDescent="0.25">
      <c r="B29" s="5"/>
      <c r="C29" s="5"/>
      <c r="D29" s="13" t="s">
        <v>37</v>
      </c>
      <c r="E29" s="14"/>
      <c r="F29" s="13" t="s">
        <v>38</v>
      </c>
    </row>
    <row r="30" spans="2:10" ht="69.75" customHeight="1" x14ac:dyDescent="0.25">
      <c r="B30" s="11" t="s">
        <v>42</v>
      </c>
      <c r="C30" s="5"/>
      <c r="D30" s="20"/>
      <c r="E30" s="12"/>
      <c r="F30" s="21" t="s">
        <v>41</v>
      </c>
    </row>
    <row r="31" spans="2:10" ht="60" customHeight="1" x14ac:dyDescent="0.25">
      <c r="B31" s="5"/>
      <c r="C31" s="5"/>
      <c r="D31" s="13" t="s">
        <v>37</v>
      </c>
      <c r="E31" s="14"/>
      <c r="F31" s="13" t="s">
        <v>38</v>
      </c>
    </row>
    <row r="32" spans="2:10" x14ac:dyDescent="0.25">
      <c r="B32" s="2"/>
    </row>
    <row r="33" spans="2:2" x14ac:dyDescent="0.25">
      <c r="B33" s="3" t="s">
        <v>39</v>
      </c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20">
    <mergeCell ref="B10:B26"/>
    <mergeCell ref="C10:C13"/>
    <mergeCell ref="G10:G13"/>
    <mergeCell ref="H10:H26"/>
    <mergeCell ref="I10:I26"/>
    <mergeCell ref="C21:C22"/>
    <mergeCell ref="G21:G22"/>
    <mergeCell ref="C23:C26"/>
    <mergeCell ref="G23:G26"/>
    <mergeCell ref="C14:C15"/>
    <mergeCell ref="G14:G15"/>
    <mergeCell ref="C17:C18"/>
    <mergeCell ref="G17:G18"/>
    <mergeCell ref="C19:C20"/>
    <mergeCell ref="G19:G20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32</vt:i4>
      </vt:variant>
    </vt:vector>
  </HeadingPairs>
  <TitlesOfParts>
    <vt:vector size="64" baseType="lpstr">
      <vt:lpstr>Баг</vt:lpstr>
      <vt:lpstr>Бар</vt:lpstr>
      <vt:lpstr>Бол</vt:lpstr>
      <vt:lpstr>Вен</vt:lpstr>
      <vt:lpstr>Дов</vt:lpstr>
      <vt:lpstr>Иск</vt:lpstr>
      <vt:lpstr>Кол</vt:lpstr>
      <vt:lpstr>Кочк</vt:lpstr>
      <vt:lpstr>Кра</vt:lpstr>
      <vt:lpstr>Кыш</vt:lpstr>
      <vt:lpstr>Мош</vt:lpstr>
      <vt:lpstr>Нов р</vt:lpstr>
      <vt:lpstr>Тат</vt:lpstr>
      <vt:lpstr>Тог</vt:lpstr>
      <vt:lpstr>Чан</vt:lpstr>
      <vt:lpstr>Чис</vt:lpstr>
      <vt:lpstr>Кара</vt:lpstr>
      <vt:lpstr>Мас</vt:lpstr>
      <vt:lpstr>Сев</vt:lpstr>
      <vt:lpstr>Суз</vt:lpstr>
      <vt:lpstr>Чул</vt:lpstr>
      <vt:lpstr>Бер</vt:lpstr>
      <vt:lpstr>Здв</vt:lpstr>
      <vt:lpstr>Карг</vt:lpstr>
      <vt:lpstr>Коче</vt:lpstr>
      <vt:lpstr>Куйб</vt:lpstr>
      <vt:lpstr>Орд</vt:lpstr>
      <vt:lpstr>Уб</vt:lpstr>
      <vt:lpstr>Ус-Т</vt:lpstr>
      <vt:lpstr>Чер</vt:lpstr>
      <vt:lpstr>Куп</vt:lpstr>
      <vt:lpstr>г.Нов</vt:lpstr>
      <vt:lpstr>Баг!OLE_LINK1</vt:lpstr>
      <vt:lpstr>Бар!OLE_LINK1</vt:lpstr>
      <vt:lpstr>Бер!OLE_LINK1</vt:lpstr>
      <vt:lpstr>Бол!OLE_LINK1</vt:lpstr>
      <vt:lpstr>Вен!OLE_LINK1</vt:lpstr>
      <vt:lpstr>г.Нов!OLE_LINK1</vt:lpstr>
      <vt:lpstr>Дов!OLE_LINK1</vt:lpstr>
      <vt:lpstr>Здв!OLE_LINK1</vt:lpstr>
      <vt:lpstr>Иск!OLE_LINK1</vt:lpstr>
      <vt:lpstr>Кара!OLE_LINK1</vt:lpstr>
      <vt:lpstr>Карг!OLE_LINK1</vt:lpstr>
      <vt:lpstr>Кол!OLE_LINK1</vt:lpstr>
      <vt:lpstr>Коче!OLE_LINK1</vt:lpstr>
      <vt:lpstr>Кочк!OLE_LINK1</vt:lpstr>
      <vt:lpstr>Кра!OLE_LINK1</vt:lpstr>
      <vt:lpstr>Куйб!OLE_LINK1</vt:lpstr>
      <vt:lpstr>Куп!OLE_LINK1</vt:lpstr>
      <vt:lpstr>Кыш!OLE_LINK1</vt:lpstr>
      <vt:lpstr>Мас!OLE_LINK1</vt:lpstr>
      <vt:lpstr>Мош!OLE_LINK1</vt:lpstr>
      <vt:lpstr>'Нов р'!OLE_LINK1</vt:lpstr>
      <vt:lpstr>Орд!OLE_LINK1</vt:lpstr>
      <vt:lpstr>Сев!OLE_LINK1</vt:lpstr>
      <vt:lpstr>Суз!OLE_LINK1</vt:lpstr>
      <vt:lpstr>Тат!OLE_LINK1</vt:lpstr>
      <vt:lpstr>Тог!OLE_LINK1</vt:lpstr>
      <vt:lpstr>Уб!OLE_LINK1</vt:lpstr>
      <vt:lpstr>'Ус-Т'!OLE_LINK1</vt:lpstr>
      <vt:lpstr>Чан!OLE_LINK1</vt:lpstr>
      <vt:lpstr>Чер!OLE_LINK1</vt:lpstr>
      <vt:lpstr>Чис!OLE_LINK1</vt:lpstr>
      <vt:lpstr>Чул!OLE_LINK1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Газизова Елена Анатольевна</dc:creator>
  <cp:lastModifiedBy>Газизова Елена Анатольевна</cp:lastModifiedBy>
  <cp:lastPrinted>2022-05-24T10:13:39Z</cp:lastPrinted>
  <dcterms:created xsi:type="dcterms:W3CDTF">2022-05-18T06:54:36Z</dcterms:created>
  <dcterms:modified xsi:type="dcterms:W3CDTF">2022-05-26T10:46:58Z</dcterms:modified>
</cp:coreProperties>
</file>